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ůj disk/3. marketing/6_WEB/Templates/Web/"/>
    </mc:Choice>
  </mc:AlternateContent>
  <xr:revisionPtr revIDLastSave="0" documentId="13_ncr:1_{E09BE748-E1FC-864B-A1B0-75C7C9220023}" xr6:coauthVersionLast="45" xr6:coauthVersionMax="45" xr10:uidLastSave="{00000000-0000-0000-0000-000000000000}"/>
  <bookViews>
    <workbookView xWindow="1840" yWindow="760" windowWidth="26800" windowHeight="16420" activeTab="1" xr2:uid="{00000000-000D-0000-FFFF-FFFF00000000}"/>
  </bookViews>
  <sheets>
    <sheet name="Project Budget v1" sheetId="3" r:id="rId1"/>
    <sheet name="Project Budget v2" sheetId="5" r:id="rId2"/>
  </sheets>
  <definedNames>
    <definedName name="_xlnm._FilterDatabase" localSheetId="0" hidden="1">'Project Budget v1'!$A$34:$H$34</definedName>
    <definedName name="_xlnm._FilterDatabase" localSheetId="1" hidden="1">'Project Budget v2'!$A$10:$I$10</definedName>
    <definedName name="_xlnm.Print_Area" localSheetId="0">'Project Budget v1'!$A$1:$R$67</definedName>
    <definedName name="_xlnm.Print_Area" localSheetId="1">'Project Budget v2'!$A$1:$AC$25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3" i="3" l="1"/>
  <c r="AE22" i="5"/>
  <c r="AF22" i="5"/>
  <c r="H23" i="5"/>
  <c r="H24" i="5"/>
  <c r="J23" i="5"/>
  <c r="J24" i="5"/>
  <c r="L23" i="5"/>
  <c r="L24" i="5"/>
  <c r="N23" i="5"/>
  <c r="N24" i="5"/>
  <c r="P23" i="5"/>
  <c r="P24" i="5"/>
  <c r="R23" i="5"/>
  <c r="R24" i="5"/>
  <c r="T23" i="5"/>
  <c r="T24" i="5"/>
  <c r="V23" i="5"/>
  <c r="V24" i="5"/>
  <c r="X23" i="5"/>
  <c r="X24" i="5"/>
  <c r="Z23" i="5"/>
  <c r="Z24" i="5"/>
  <c r="AB23" i="5"/>
  <c r="AB24" i="5"/>
  <c r="AD23" i="5"/>
  <c r="AD24" i="5"/>
  <c r="U2" i="5"/>
  <c r="G23" i="5"/>
  <c r="G24" i="5"/>
  <c r="I23" i="5"/>
  <c r="I24" i="5"/>
  <c r="K23" i="5"/>
  <c r="K24" i="5"/>
  <c r="M23" i="5"/>
  <c r="M24" i="5"/>
  <c r="O23" i="5"/>
  <c r="O24" i="5"/>
  <c r="Q23" i="5"/>
  <c r="Q24" i="5"/>
  <c r="S23" i="5"/>
  <c r="S24" i="5"/>
  <c r="U23" i="5"/>
  <c r="U24" i="5"/>
  <c r="W23" i="5"/>
  <c r="W24" i="5"/>
  <c r="Y23" i="5"/>
  <c r="Y24" i="5"/>
  <c r="AA23" i="5"/>
  <c r="AA24" i="5"/>
  <c r="AC23" i="5"/>
  <c r="AC24" i="5"/>
  <c r="D4" i="5"/>
  <c r="U3" i="5"/>
  <c r="AF12" i="5"/>
  <c r="AF13" i="5"/>
  <c r="AF14" i="5"/>
  <c r="AF15" i="5"/>
  <c r="AF16" i="5"/>
  <c r="AF17" i="5"/>
  <c r="AF18" i="5"/>
  <c r="AF19" i="5"/>
  <c r="AF20" i="5"/>
  <c r="AF21" i="5"/>
  <c r="AF11" i="5"/>
  <c r="E12" i="5"/>
  <c r="W12" i="5"/>
  <c r="U12" i="5"/>
  <c r="S12" i="5"/>
  <c r="Q12" i="5"/>
  <c r="O12" i="5"/>
  <c r="M12" i="5"/>
  <c r="AE12" i="5"/>
  <c r="E13" i="5"/>
  <c r="K13" i="5"/>
  <c r="AE13" i="5"/>
  <c r="E14" i="5"/>
  <c r="U14" i="5"/>
  <c r="S14" i="5"/>
  <c r="Q14" i="5"/>
  <c r="M14" i="5"/>
  <c r="AE14" i="5"/>
  <c r="AE15" i="5"/>
  <c r="AE16" i="5"/>
  <c r="AE17" i="5"/>
  <c r="AE18" i="5"/>
  <c r="AE19" i="5"/>
  <c r="AE20" i="5"/>
  <c r="AE21" i="5"/>
  <c r="E11" i="5"/>
  <c r="AC11" i="5"/>
  <c r="AA11" i="5"/>
  <c r="Y11" i="5"/>
  <c r="U11" i="5"/>
  <c r="S11" i="5"/>
  <c r="Q11" i="5"/>
  <c r="O11" i="5"/>
  <c r="K11" i="5"/>
  <c r="I11" i="5"/>
  <c r="G11" i="5"/>
  <c r="AE11" i="5"/>
  <c r="AF24" i="5"/>
  <c r="AE24" i="5"/>
  <c r="S54" i="3"/>
  <c r="S55" i="3"/>
  <c r="S56" i="3"/>
  <c r="S57" i="3"/>
  <c r="S58" i="3"/>
  <c r="S59" i="3"/>
  <c r="S60" i="3"/>
  <c r="S61" i="3"/>
  <c r="S62" i="3"/>
  <c r="S63" i="3"/>
  <c r="S64" i="3"/>
  <c r="S65" i="3"/>
  <c r="S67" i="3"/>
  <c r="O57" i="3"/>
  <c r="K57" i="3"/>
  <c r="E57" i="3"/>
  <c r="O39" i="3"/>
  <c r="K39" i="3"/>
  <c r="E39" i="3"/>
  <c r="H35" i="3"/>
  <c r="I35" i="3"/>
  <c r="K35" i="3"/>
  <c r="L35" i="3"/>
  <c r="M35" i="3"/>
  <c r="N35" i="3"/>
  <c r="P35" i="3"/>
  <c r="Q35" i="3"/>
  <c r="R35" i="3"/>
  <c r="S35" i="3"/>
  <c r="J36" i="3"/>
  <c r="K36" i="3"/>
  <c r="L36" i="3"/>
  <c r="M36" i="3"/>
  <c r="N36" i="3"/>
  <c r="O36" i="3"/>
  <c r="S36" i="3"/>
  <c r="S39" i="3"/>
  <c r="S49" i="3"/>
  <c r="S37" i="3"/>
  <c r="S38" i="3"/>
  <c r="S40" i="3"/>
  <c r="S41" i="3"/>
  <c r="S42" i="3"/>
  <c r="S43" i="3"/>
  <c r="S44" i="3"/>
  <c r="S45" i="3"/>
  <c r="S46" i="3"/>
  <c r="S47" i="3"/>
  <c r="E35" i="3"/>
  <c r="G35" i="3"/>
  <c r="E53" i="3"/>
  <c r="G53" i="3"/>
  <c r="G66" i="3"/>
  <c r="G67" i="3"/>
  <c r="H53" i="3"/>
  <c r="H66" i="3"/>
  <c r="H67" i="3"/>
  <c r="I53" i="3"/>
  <c r="I66" i="3"/>
  <c r="I67" i="3"/>
  <c r="J53" i="3"/>
  <c r="E54" i="3"/>
  <c r="J54" i="3"/>
  <c r="J66" i="3"/>
  <c r="J67" i="3"/>
  <c r="K53" i="3"/>
  <c r="K54" i="3"/>
  <c r="K66" i="3"/>
  <c r="K67" i="3"/>
  <c r="L53" i="3"/>
  <c r="L54" i="3"/>
  <c r="L66" i="3"/>
  <c r="L67" i="3"/>
  <c r="M54" i="3"/>
  <c r="M66" i="3"/>
  <c r="M67" i="3"/>
  <c r="E56" i="3"/>
  <c r="N56" i="3"/>
  <c r="N66" i="3"/>
  <c r="N67" i="3"/>
  <c r="O53" i="3"/>
  <c r="O56" i="3"/>
  <c r="O66" i="3"/>
  <c r="O67" i="3"/>
  <c r="P53" i="3"/>
  <c r="P66" i="3"/>
  <c r="P67" i="3"/>
  <c r="Q66" i="3"/>
  <c r="Q67" i="3"/>
  <c r="R66" i="3"/>
  <c r="R67" i="3"/>
  <c r="G48" i="3"/>
  <c r="G49" i="3"/>
  <c r="H48" i="3"/>
  <c r="H49" i="3"/>
  <c r="E37" i="3"/>
  <c r="I37" i="3"/>
  <c r="I48" i="3"/>
  <c r="I49" i="3"/>
  <c r="E36" i="3"/>
  <c r="E38" i="3"/>
  <c r="J38" i="3"/>
  <c r="J48" i="3"/>
  <c r="J49" i="3"/>
  <c r="K48" i="3"/>
  <c r="K49" i="3"/>
  <c r="L38" i="3"/>
  <c r="L48" i="3"/>
  <c r="L49" i="3"/>
  <c r="M38" i="3"/>
  <c r="M48" i="3"/>
  <c r="M49" i="3"/>
  <c r="N38" i="3"/>
  <c r="N48" i="3"/>
  <c r="N49" i="3"/>
  <c r="O48" i="3"/>
  <c r="O49" i="3"/>
  <c r="P48" i="3"/>
  <c r="P49" i="3"/>
  <c r="Q48" i="3"/>
  <c r="Q49" i="3"/>
  <c r="R48" i="3"/>
  <c r="R49" i="3"/>
  <c r="N3" i="3"/>
  <c r="N2" i="3"/>
  <c r="D4" i="3"/>
  <c r="E55" i="3"/>
</calcChain>
</file>

<file path=xl/sharedStrings.xml><?xml version="1.0" encoding="utf-8"?>
<sst xmlns="http://schemas.openxmlformats.org/spreadsheetml/2006/main" count="148" uniqueCount="49">
  <si>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</si>
  <si>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</si>
  <si>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</si>
  <si>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</si>
  <si>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</si>
  <si>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</si>
  <si>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</si>
  <si>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</si>
  <si>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</si>
  <si>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</si>
  <si>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</si>
  <si>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</si>
  <si>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John</t>
  </si>
  <si>
    <t>Personal</t>
  </si>
  <si>
    <t>Contractor</t>
  </si>
  <si>
    <t>Material</t>
  </si>
  <si>
    <t>Other</t>
  </si>
  <si>
    <t>Mary</t>
  </si>
  <si>
    <t>Server</t>
  </si>
  <si>
    <t>Accomodation</t>
  </si>
  <si>
    <t>Položka celkem</t>
  </si>
  <si>
    <t>OPEX</t>
  </si>
  <si>
    <t>SQL Server</t>
  </si>
  <si>
    <t>Assets</t>
  </si>
  <si>
    <t>CAPEX</t>
  </si>
  <si>
    <t>Plan</t>
  </si>
  <si>
    <t>Actual</t>
  </si>
  <si>
    <t>Plán</t>
  </si>
  <si>
    <t>CAPEX/
OPEX</t>
  </si>
  <si>
    <t>PROJECT BUDGET</t>
  </si>
  <si>
    <t>Project name</t>
  </si>
  <si>
    <t>Responsilbe</t>
  </si>
  <si>
    <t>Total actual costs</t>
  </si>
  <si>
    <t>Last revision</t>
  </si>
  <si>
    <t>Item</t>
  </si>
  <si>
    <t>Cost type</t>
  </si>
  <si>
    <t>Rate</t>
  </si>
  <si>
    <t>Units per month</t>
  </si>
  <si>
    <t>Item total</t>
  </si>
  <si>
    <t>Cumulatively</t>
  </si>
  <si>
    <t>Budget</t>
  </si>
  <si>
    <t>Total budget costs</t>
  </si>
  <si>
    <t>Costs per monts</t>
  </si>
  <si>
    <t>Actual costs</t>
  </si>
  <si>
    <t>Total monthly</t>
  </si>
  <si>
    <t>Responsible</t>
  </si>
  <si>
    <t>Budget consumptions</t>
  </si>
  <si>
    <t>Budgect consumption</t>
  </si>
  <si>
    <t>Costs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</si>
</sst>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CZK]"/>
    <numFmt numFmtId="165" formatCode="#,##0\ [$EUR]"/>
  </numFmts>
  <fonts count="25">
    <font>
      <sz val="10"/>
      <name val="Arial"/>
      <charset val="238"/>
    </font>
    <font>
      <sz val="10"/>
      <name val="ITC Officina Sans CE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ITC Officina Sans CE"/>
    </font>
    <font>
      <b/>
      <sz val="16"/>
      <color indexed="51"/>
      <name val="Calibri"/>
      <family val="2"/>
      <charset val="238"/>
    </font>
    <font>
      <sz val="8"/>
      <name val="Arial"/>
      <family val="2"/>
      <charset val="238"/>
    </font>
    <font>
      <b/>
      <sz val="16"/>
      <name val="ITC Officina Sans CE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669AC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25F"/>
        <bgColor indexed="64"/>
      </patternFill>
    </fill>
    <fill>
      <patternFill patternType="solid">
        <fgColor rgb="FFA9C5D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9" fillId="3" borderId="1">
      <alignment vertical="center"/>
    </xf>
    <xf numFmtId="0" fontId="10" fillId="3" borderId="0" applyNumberFormat="0">
      <alignment vertical="center"/>
    </xf>
    <xf numFmtId="9" fontId="12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0" fillId="0" borderId="0" xfId="2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2" applyNumberFormat="1" applyFont="1" applyFill="1" applyBorder="1">
      <alignment vertical="center"/>
    </xf>
    <xf numFmtId="0" fontId="10" fillId="0" borderId="0" xfId="2" applyFill="1" applyBorder="1">
      <alignment vertical="center"/>
    </xf>
    <xf numFmtId="0" fontId="0" fillId="0" borderId="0" xfId="0" applyAlignment="1">
      <alignment vertical="center"/>
    </xf>
    <xf numFmtId="0" fontId="16" fillId="2" borderId="15" xfId="0" applyFont="1" applyFill="1" applyBorder="1" applyAlignment="1" applyProtection="1">
      <alignment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 wrapText="1"/>
    </xf>
    <xf numFmtId="9" fontId="11" fillId="0" borderId="11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vertical="center" wrapText="1"/>
    </xf>
    <xf numFmtId="9" fontId="11" fillId="0" borderId="2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wrapText="1"/>
    </xf>
    <xf numFmtId="0" fontId="11" fillId="0" borderId="0" xfId="0" applyFont="1"/>
    <xf numFmtId="0" fontId="16" fillId="2" borderId="17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 applyProtection="1">
      <alignment horizontal="right" vertical="center" wrapText="1"/>
      <protection locked="0"/>
    </xf>
    <xf numFmtId="0" fontId="16" fillId="2" borderId="13" xfId="0" applyFont="1" applyFill="1" applyBorder="1" applyAlignment="1" applyProtection="1">
      <alignment horizontal="right" vertical="center" wrapText="1"/>
      <protection locked="0"/>
    </xf>
    <xf numFmtId="0" fontId="16" fillId="2" borderId="13" xfId="0" applyFont="1" applyFill="1" applyBorder="1" applyAlignment="1">
      <alignment horizontal="right" vertical="center" wrapText="1"/>
    </xf>
    <xf numFmtId="0" fontId="11" fillId="0" borderId="21" xfId="0" applyFont="1" applyBorder="1" applyAlignment="1"/>
    <xf numFmtId="164" fontId="11" fillId="0" borderId="10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32" xfId="0" applyFont="1" applyBorder="1" applyAlignment="1"/>
    <xf numFmtId="0" fontId="11" fillId="0" borderId="20" xfId="0" applyFont="1" applyBorder="1" applyAlignment="1"/>
    <xf numFmtId="0" fontId="10" fillId="0" borderId="0" xfId="2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6" fillId="2" borderId="13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 applyProtection="1">
      <alignment horizontal="center" vertical="center" wrapText="1"/>
      <protection locked="0"/>
    </xf>
    <xf numFmtId="0" fontId="24" fillId="6" borderId="13" xfId="0" applyFont="1" applyFill="1" applyBorder="1" applyAlignment="1">
      <alignment horizontal="center" vertical="center" wrapText="1"/>
    </xf>
    <xf numFmtId="0" fontId="21" fillId="0" borderId="1" xfId="0" applyFont="1" applyBorder="1" applyAlignment="1"/>
    <xf numFmtId="0" fontId="21" fillId="0" borderId="24" xfId="0" applyFont="1" applyBorder="1" applyAlignment="1"/>
    <xf numFmtId="0" fontId="21" fillId="0" borderId="25" xfId="0" applyFont="1" applyBorder="1" applyAlignment="1"/>
    <xf numFmtId="0" fontId="11" fillId="0" borderId="1" xfId="0" applyFont="1" applyBorder="1" applyAlignment="1"/>
    <xf numFmtId="0" fontId="11" fillId="0" borderId="24" xfId="0" applyFont="1" applyBorder="1" applyAlignment="1"/>
    <xf numFmtId="0" fontId="15" fillId="0" borderId="1" xfId="0" applyFont="1" applyBorder="1" applyAlignment="1">
      <alignment horizontal="center" vertical="top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4" fillId="2" borderId="30" xfId="2" applyNumberFormat="1" applyFont="1" applyFill="1" applyBorder="1" applyAlignment="1">
      <alignment horizontal="left" vertical="center"/>
    </xf>
    <xf numFmtId="0" fontId="14" fillId="2" borderId="16" xfId="2" applyNumberFormat="1" applyFont="1" applyFill="1" applyBorder="1" applyAlignment="1">
      <alignment horizontal="left" vertical="center"/>
    </xf>
    <xf numFmtId="0" fontId="14" fillId="2" borderId="17" xfId="2" applyNumberFormat="1" applyFont="1" applyFill="1" applyBorder="1" applyAlignment="1">
      <alignment horizontal="left" vertical="center"/>
    </xf>
    <xf numFmtId="164" fontId="17" fillId="4" borderId="2" xfId="2" applyNumberFormat="1" applyFont="1" applyFill="1" applyBorder="1" applyAlignment="1">
      <alignment horizontal="right" vertical="center"/>
    </xf>
    <xf numFmtId="164" fontId="17" fillId="4" borderId="4" xfId="2" applyNumberFormat="1" applyFont="1" applyFill="1" applyBorder="1" applyAlignment="1">
      <alignment horizontal="right" vertical="center"/>
    </xf>
    <xf numFmtId="10" fontId="17" fillId="4" borderId="2" xfId="2" applyNumberFormat="1" applyFont="1" applyFill="1" applyBorder="1" applyAlignment="1">
      <alignment horizontal="right" vertical="center"/>
    </xf>
    <xf numFmtId="10" fontId="17" fillId="4" borderId="4" xfId="2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1" fillId="0" borderId="25" xfId="0" applyFont="1" applyBorder="1" applyAlignment="1"/>
    <xf numFmtId="0" fontId="17" fillId="0" borderId="6" xfId="2" applyNumberFormat="1" applyFont="1" applyFill="1" applyBorder="1" applyAlignment="1">
      <alignment horizontal="right" vertical="center"/>
    </xf>
    <xf numFmtId="0" fontId="17" fillId="0" borderId="7" xfId="2" applyNumberFormat="1" applyFont="1" applyFill="1" applyBorder="1" applyAlignment="1">
      <alignment horizontal="right" vertical="center"/>
    </xf>
    <xf numFmtId="0" fontId="19" fillId="2" borderId="10" xfId="2" applyNumberFormat="1" applyFont="1" applyFill="1" applyBorder="1" applyAlignment="1">
      <alignment vertical="center"/>
    </xf>
    <xf numFmtId="0" fontId="19" fillId="2" borderId="11" xfId="2" applyNumberFormat="1" applyFont="1" applyFill="1" applyBorder="1" applyAlignment="1">
      <alignment vertical="center"/>
    </xf>
    <xf numFmtId="0" fontId="19" fillId="2" borderId="12" xfId="2" applyNumberFormat="1" applyFont="1" applyFill="1" applyBorder="1" applyAlignment="1">
      <alignment vertical="center"/>
    </xf>
    <xf numFmtId="0" fontId="19" fillId="2" borderId="3" xfId="2" applyNumberFormat="1" applyFont="1" applyFill="1" applyBorder="1" applyAlignment="1">
      <alignment vertical="center"/>
    </xf>
    <xf numFmtId="0" fontId="19" fillId="2" borderId="2" xfId="2" applyNumberFormat="1" applyFont="1" applyFill="1" applyBorder="1" applyAlignment="1">
      <alignment vertical="center"/>
    </xf>
    <xf numFmtId="0" fontId="19" fillId="2" borderId="4" xfId="2" applyNumberFormat="1" applyFont="1" applyFill="1" applyBorder="1" applyAlignment="1">
      <alignment vertical="center"/>
    </xf>
    <xf numFmtId="0" fontId="19" fillId="2" borderId="5" xfId="2" applyNumberFormat="1" applyFont="1" applyFill="1" applyBorder="1" applyAlignment="1">
      <alignment vertical="center"/>
    </xf>
    <xf numFmtId="0" fontId="19" fillId="2" borderId="6" xfId="2" applyNumberFormat="1" applyFont="1" applyFill="1" applyBorder="1" applyAlignment="1">
      <alignment vertical="center"/>
    </xf>
    <xf numFmtId="0" fontId="19" fillId="2" borderId="7" xfId="2" applyNumberFormat="1" applyFont="1" applyFill="1" applyBorder="1" applyAlignment="1">
      <alignment vertical="center"/>
    </xf>
    <xf numFmtId="0" fontId="17" fillId="0" borderId="18" xfId="2" applyNumberFormat="1" applyFont="1" applyFill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7" fillId="0" borderId="19" xfId="2" applyNumberFormat="1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9" fillId="2" borderId="2" xfId="2" applyFont="1" applyFill="1" applyBorder="1" applyAlignment="1">
      <alignment vertical="center"/>
    </xf>
    <xf numFmtId="164" fontId="17" fillId="4" borderId="14" xfId="2" applyNumberFormat="1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8" fillId="4" borderId="29" xfId="0" applyFont="1" applyFill="1" applyBorder="1" applyAlignment="1">
      <alignment vertical="center"/>
    </xf>
    <xf numFmtId="0" fontId="19" fillId="2" borderId="6" xfId="2" applyFont="1" applyFill="1" applyBorder="1" applyAlignment="1">
      <alignment vertical="center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1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3" fillId="2" borderId="33" xfId="2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16" fillId="2" borderId="24" xfId="0" applyFont="1" applyFill="1" applyBorder="1" applyAlignment="1" applyProtection="1">
      <alignment horizontal="center" vertical="center" wrapText="1"/>
      <protection locked="0"/>
    </xf>
    <xf numFmtId="0" fontId="16" fillId="2" borderId="25" xfId="0" applyFont="1" applyFill="1" applyBorder="1" applyAlignment="1" applyProtection="1">
      <alignment horizontal="center" vertical="center" wrapText="1"/>
      <protection locked="0"/>
    </xf>
    <xf numFmtId="164" fontId="15" fillId="4" borderId="6" xfId="2" applyNumberFormat="1" applyFont="1" applyFill="1" applyBorder="1" applyAlignment="1">
      <alignment horizontal="right" vertical="center"/>
    </xf>
    <xf numFmtId="0" fontId="15" fillId="0" borderId="6" xfId="2" applyNumberFormat="1" applyFont="1" applyFill="1" applyBorder="1" applyAlignment="1">
      <alignment horizontal="right" vertical="center"/>
    </xf>
    <xf numFmtId="0" fontId="15" fillId="0" borderId="7" xfId="2" applyNumberFormat="1" applyFont="1" applyFill="1" applyBorder="1" applyAlignment="1">
      <alignment horizontal="right" vertical="center"/>
    </xf>
    <xf numFmtId="0" fontId="14" fillId="2" borderId="6" xfId="2" applyFont="1" applyFill="1" applyBorder="1" applyAlignment="1">
      <alignment horizontal="left" vertical="center"/>
    </xf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center" wrapText="1"/>
      <protection locked="0"/>
    </xf>
    <xf numFmtId="0" fontId="14" fillId="2" borderId="5" xfId="2" applyNumberFormat="1" applyFont="1" applyFill="1" applyBorder="1" applyAlignment="1">
      <alignment vertical="center"/>
    </xf>
    <xf numFmtId="0" fontId="14" fillId="2" borderId="6" xfId="2" applyNumberFormat="1" applyFont="1" applyFill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14" fillId="2" borderId="3" xfId="2" applyNumberFormat="1" applyFont="1" applyFill="1" applyBorder="1" applyAlignment="1">
      <alignment vertical="center"/>
    </xf>
    <xf numFmtId="0" fontId="14" fillId="2" borderId="2" xfId="2" applyNumberFormat="1" applyFont="1" applyFill="1" applyBorder="1" applyAlignment="1">
      <alignment vertical="center"/>
    </xf>
    <xf numFmtId="0" fontId="15" fillId="0" borderId="11" xfId="2" applyNumberFormat="1" applyFont="1" applyFill="1" applyBorder="1" applyAlignment="1">
      <alignment horizontal="right" vertical="center"/>
    </xf>
    <xf numFmtId="0" fontId="15" fillId="0" borderId="2" xfId="2" applyNumberFormat="1" applyFont="1" applyFill="1" applyBorder="1" applyAlignment="1">
      <alignment horizontal="right" vertical="center"/>
    </xf>
    <xf numFmtId="164" fontId="15" fillId="4" borderId="11" xfId="2" applyNumberFormat="1" applyFont="1" applyFill="1" applyBorder="1" applyAlignment="1">
      <alignment horizontal="right" vertical="center"/>
    </xf>
    <xf numFmtId="164" fontId="15" fillId="4" borderId="12" xfId="2" applyNumberFormat="1" applyFont="1" applyFill="1" applyBorder="1" applyAlignment="1">
      <alignment horizontal="right" vertical="center"/>
    </xf>
    <xf numFmtId="9" fontId="15" fillId="4" borderId="2" xfId="3" applyFont="1" applyFill="1" applyBorder="1" applyAlignment="1">
      <alignment horizontal="right" vertical="center"/>
    </xf>
    <xf numFmtId="9" fontId="15" fillId="4" borderId="4" xfId="3" applyFont="1" applyFill="1" applyBorder="1" applyAlignment="1">
      <alignment horizontal="right" vertical="center"/>
    </xf>
    <xf numFmtId="0" fontId="14" fillId="2" borderId="11" xfId="2" applyFont="1" applyFill="1" applyBorder="1" applyAlignment="1">
      <alignment horizontal="left" vertical="center"/>
    </xf>
    <xf numFmtId="0" fontId="14" fillId="2" borderId="2" xfId="2" applyFont="1" applyFill="1" applyBorder="1" applyAlignment="1">
      <alignment horizontal="left" vertical="center"/>
    </xf>
    <xf numFmtId="0" fontId="14" fillId="2" borderId="10" xfId="2" applyNumberFormat="1" applyFont="1" applyFill="1" applyBorder="1" applyAlignment="1">
      <alignment vertical="center"/>
    </xf>
    <xf numFmtId="0" fontId="14" fillId="2" borderId="11" xfId="2" applyNumberFormat="1" applyFont="1" applyFill="1" applyBorder="1" applyAlignment="1">
      <alignment vertical="center"/>
    </xf>
    <xf numFmtId="165" fontId="22" fillId="6" borderId="18" xfId="0" applyNumberFormat="1" applyFont="1" applyFill="1" applyBorder="1" applyAlignment="1">
      <alignment vertical="center" wrapText="1"/>
    </xf>
    <xf numFmtId="165" fontId="22" fillId="6" borderId="11" xfId="0" applyNumberFormat="1" applyFont="1" applyFill="1" applyBorder="1" applyAlignment="1">
      <alignment vertical="center" wrapText="1"/>
    </xf>
    <xf numFmtId="165" fontId="22" fillId="6" borderId="12" xfId="0" applyNumberFormat="1" applyFont="1" applyFill="1" applyBorder="1" applyAlignment="1">
      <alignment vertical="center" wrapText="1"/>
    </xf>
    <xf numFmtId="165" fontId="22" fillId="6" borderId="34" xfId="0" applyNumberFormat="1" applyFont="1" applyFill="1" applyBorder="1" applyAlignment="1">
      <alignment vertical="center" wrapText="1"/>
    </xf>
    <xf numFmtId="165" fontId="22" fillId="6" borderId="19" xfId="0" applyNumberFormat="1" applyFont="1" applyFill="1" applyBorder="1" applyAlignment="1">
      <alignment vertical="center" wrapText="1"/>
    </xf>
    <xf numFmtId="165" fontId="22" fillId="6" borderId="2" xfId="0" applyNumberFormat="1" applyFont="1" applyFill="1" applyBorder="1" applyAlignment="1">
      <alignment vertical="center" wrapText="1"/>
    </xf>
    <xf numFmtId="165" fontId="22" fillId="6" borderId="4" xfId="0" applyNumberFormat="1" applyFont="1" applyFill="1" applyBorder="1" applyAlignment="1">
      <alignment vertical="center" wrapText="1"/>
    </xf>
    <xf numFmtId="165" fontId="22" fillId="6" borderId="36" xfId="0" applyNumberFormat="1" applyFont="1" applyFill="1" applyBorder="1" applyAlignment="1">
      <alignment vertical="center" wrapText="1"/>
    </xf>
    <xf numFmtId="165" fontId="22" fillId="6" borderId="19" xfId="0" applyNumberFormat="1" applyFont="1" applyFill="1" applyBorder="1" applyAlignment="1">
      <alignment wrapText="1"/>
    </xf>
    <xf numFmtId="165" fontId="22" fillId="6" borderId="2" xfId="0" applyNumberFormat="1" applyFont="1" applyFill="1" applyBorder="1" applyAlignment="1">
      <alignment wrapText="1"/>
    </xf>
    <xf numFmtId="165" fontId="22" fillId="6" borderId="4" xfId="0" applyNumberFormat="1" applyFont="1" applyFill="1" applyBorder="1" applyAlignment="1">
      <alignment wrapText="1"/>
    </xf>
    <xf numFmtId="165" fontId="22" fillId="6" borderId="35" xfId="0" applyNumberFormat="1" applyFont="1" applyFill="1" applyBorder="1" applyAlignment="1">
      <alignment vertical="center" wrapText="1"/>
    </xf>
    <xf numFmtId="165" fontId="22" fillId="6" borderId="14" xfId="0" applyNumberFormat="1" applyFont="1" applyFill="1" applyBorder="1" applyAlignment="1">
      <alignment wrapText="1"/>
    </xf>
    <xf numFmtId="165" fontId="22" fillId="6" borderId="6" xfId="0" applyNumberFormat="1" applyFont="1" applyFill="1" applyBorder="1" applyAlignment="1">
      <alignment wrapText="1"/>
    </xf>
    <xf numFmtId="165" fontId="22" fillId="6" borderId="7" xfId="0" applyNumberFormat="1" applyFont="1" applyFill="1" applyBorder="1" applyAlignment="1">
      <alignment wrapText="1"/>
    </xf>
    <xf numFmtId="165" fontId="22" fillId="6" borderId="43" xfId="0" applyNumberFormat="1" applyFont="1" applyFill="1" applyBorder="1" applyAlignment="1">
      <alignment vertical="center" wrapText="1"/>
    </xf>
    <xf numFmtId="165" fontId="22" fillId="6" borderId="21" xfId="0" applyNumberFormat="1" applyFont="1" applyFill="1" applyBorder="1"/>
    <xf numFmtId="165" fontId="22" fillId="6" borderId="22" xfId="0" applyNumberFormat="1" applyFont="1" applyFill="1" applyBorder="1"/>
    <xf numFmtId="165" fontId="22" fillId="6" borderId="9" xfId="0" applyNumberFormat="1" applyFont="1" applyFill="1" applyBorder="1"/>
    <xf numFmtId="165" fontId="23" fillId="6" borderId="37" xfId="0" applyNumberFormat="1" applyFont="1" applyFill="1" applyBorder="1"/>
    <xf numFmtId="165" fontId="23" fillId="6" borderId="38" xfId="0" applyNumberFormat="1" applyFont="1" applyFill="1" applyBorder="1"/>
    <xf numFmtId="165" fontId="23" fillId="6" borderId="39" xfId="0" applyNumberFormat="1" applyFont="1" applyFill="1" applyBorder="1"/>
    <xf numFmtId="165" fontId="22" fillId="6" borderId="7" xfId="0" applyNumberFormat="1" applyFont="1" applyFill="1" applyBorder="1"/>
    <xf numFmtId="165" fontId="11" fillId="0" borderId="11" xfId="0" applyNumberFormat="1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vertical="center" wrapText="1"/>
    </xf>
    <xf numFmtId="165" fontId="11" fillId="0" borderId="2" xfId="0" applyNumberFormat="1" applyFont="1" applyFill="1" applyBorder="1" applyAlignment="1">
      <alignment wrapText="1"/>
    </xf>
    <xf numFmtId="165" fontId="11" fillId="0" borderId="6" xfId="0" applyNumberFormat="1" applyFont="1" applyFill="1" applyBorder="1" applyAlignment="1">
      <alignment wrapText="1"/>
    </xf>
    <xf numFmtId="165" fontId="11" fillId="0" borderId="12" xfId="0" applyNumberFormat="1" applyFont="1" applyFill="1" applyBorder="1" applyAlignment="1">
      <alignment vertical="center" wrapText="1"/>
    </xf>
    <xf numFmtId="165" fontId="11" fillId="0" borderId="28" xfId="0" applyNumberFormat="1" applyFont="1" applyFill="1" applyBorder="1" applyAlignment="1">
      <alignment vertical="center" wrapText="1"/>
    </xf>
    <xf numFmtId="165" fontId="11" fillId="0" borderId="28" xfId="0" applyNumberFormat="1" applyFont="1" applyFill="1" applyBorder="1" applyAlignment="1">
      <alignment wrapText="1"/>
    </xf>
    <xf numFmtId="165" fontId="11" fillId="0" borderId="29" xfId="0" applyNumberFormat="1" applyFont="1" applyFill="1" applyBorder="1" applyAlignment="1">
      <alignment wrapText="1"/>
    </xf>
    <xf numFmtId="0" fontId="16" fillId="2" borderId="17" xfId="0" applyFont="1" applyFill="1" applyBorder="1" applyAlignment="1">
      <alignment horizontal="right" vertical="center" wrapText="1"/>
    </xf>
    <xf numFmtId="165" fontId="22" fillId="5" borderId="18" xfId="0" applyNumberFormat="1" applyFont="1" applyFill="1" applyBorder="1" applyAlignment="1">
      <alignment vertical="center" wrapText="1"/>
    </xf>
    <xf numFmtId="165" fontId="22" fillId="5" borderId="11" xfId="0" applyNumberFormat="1" applyFont="1" applyFill="1" applyBorder="1" applyAlignment="1">
      <alignment vertical="center" wrapText="1"/>
    </xf>
    <xf numFmtId="165" fontId="22" fillId="5" borderId="12" xfId="0" applyNumberFormat="1" applyFont="1" applyFill="1" applyBorder="1" applyAlignment="1">
      <alignment vertical="center" wrapText="1"/>
    </xf>
    <xf numFmtId="165" fontId="22" fillId="5" borderId="42" xfId="0" applyNumberFormat="1" applyFont="1" applyFill="1" applyBorder="1" applyAlignment="1">
      <alignment vertical="center" wrapText="1"/>
    </xf>
    <xf numFmtId="165" fontId="22" fillId="5" borderId="19" xfId="0" applyNumberFormat="1" applyFont="1" applyFill="1" applyBorder="1" applyAlignment="1">
      <alignment vertical="center" wrapText="1"/>
    </xf>
    <xf numFmtId="165" fontId="22" fillId="5" borderId="2" xfId="0" applyNumberFormat="1" applyFont="1" applyFill="1" applyBorder="1" applyAlignment="1">
      <alignment vertical="center" wrapText="1"/>
    </xf>
    <xf numFmtId="165" fontId="22" fillId="5" borderId="4" xfId="0" applyNumberFormat="1" applyFont="1" applyFill="1" applyBorder="1" applyAlignment="1">
      <alignment vertical="center" wrapText="1"/>
    </xf>
    <xf numFmtId="165" fontId="22" fillId="5" borderId="19" xfId="0" applyNumberFormat="1" applyFont="1" applyFill="1" applyBorder="1" applyAlignment="1">
      <alignment wrapText="1"/>
    </xf>
    <xf numFmtId="165" fontId="22" fillId="5" borderId="2" xfId="0" applyNumberFormat="1" applyFont="1" applyFill="1" applyBorder="1" applyAlignment="1">
      <alignment wrapText="1"/>
    </xf>
    <xf numFmtId="165" fontId="22" fillId="5" borderId="4" xfId="0" applyNumberFormat="1" applyFont="1" applyFill="1" applyBorder="1" applyAlignment="1">
      <alignment wrapText="1"/>
    </xf>
    <xf numFmtId="165" fontId="22" fillId="5" borderId="14" xfId="0" applyNumberFormat="1" applyFont="1" applyFill="1" applyBorder="1" applyAlignment="1">
      <alignment wrapText="1"/>
    </xf>
    <xf numFmtId="165" fontId="22" fillId="5" borderId="6" xfId="0" applyNumberFormat="1" applyFont="1" applyFill="1" applyBorder="1" applyAlignment="1">
      <alignment wrapText="1"/>
    </xf>
    <xf numFmtId="165" fontId="22" fillId="5" borderId="7" xfId="0" applyNumberFormat="1" applyFont="1" applyFill="1" applyBorder="1" applyAlignment="1">
      <alignment wrapText="1"/>
    </xf>
    <xf numFmtId="165" fontId="22" fillId="5" borderId="43" xfId="0" applyNumberFormat="1" applyFont="1" applyFill="1" applyBorder="1" applyAlignment="1">
      <alignment vertical="center" wrapText="1"/>
    </xf>
    <xf numFmtId="165" fontId="22" fillId="5" borderId="41" xfId="0" applyNumberFormat="1" applyFont="1" applyFill="1" applyBorder="1"/>
    <xf numFmtId="165" fontId="22" fillId="5" borderId="21" xfId="0" applyNumberFormat="1" applyFont="1" applyFill="1" applyBorder="1"/>
    <xf numFmtId="165" fontId="22" fillId="5" borderId="22" xfId="0" applyNumberFormat="1" applyFont="1" applyFill="1" applyBorder="1"/>
    <xf numFmtId="165" fontId="22" fillId="5" borderId="9" xfId="0" applyNumberFormat="1" applyFont="1" applyFill="1" applyBorder="1"/>
    <xf numFmtId="165" fontId="23" fillId="5" borderId="37" xfId="0" applyNumberFormat="1" applyFont="1" applyFill="1" applyBorder="1"/>
    <xf numFmtId="165" fontId="23" fillId="5" borderId="38" xfId="0" applyNumberFormat="1" applyFont="1" applyFill="1" applyBorder="1"/>
    <xf numFmtId="165" fontId="23" fillId="5" borderId="39" xfId="0" applyNumberFormat="1" applyFont="1" applyFill="1" applyBorder="1"/>
    <xf numFmtId="165" fontId="22" fillId="5" borderId="7" xfId="0" applyNumberFormat="1" applyFont="1" applyFill="1" applyBorder="1"/>
    <xf numFmtId="165" fontId="11" fillId="0" borderId="4" xfId="0" applyNumberFormat="1" applyFont="1" applyFill="1" applyBorder="1" applyAlignment="1">
      <alignment vertical="center" wrapText="1"/>
    </xf>
    <xf numFmtId="165" fontId="11" fillId="0" borderId="4" xfId="0" applyNumberFormat="1" applyFont="1" applyFill="1" applyBorder="1" applyAlignment="1">
      <alignment wrapText="1"/>
    </xf>
    <xf numFmtId="165" fontId="11" fillId="0" borderId="7" xfId="0" applyNumberFormat="1" applyFont="1" applyFill="1" applyBorder="1" applyAlignment="1">
      <alignment wrapText="1"/>
    </xf>
    <xf numFmtId="165" fontId="22" fillId="5" borderId="27" xfId="0" applyNumberFormat="1" applyFont="1" applyFill="1" applyBorder="1" applyAlignment="1">
      <alignment vertical="center" wrapText="1"/>
    </xf>
    <xf numFmtId="165" fontId="22" fillId="5" borderId="23" xfId="0" applyNumberFormat="1" applyFont="1" applyFill="1" applyBorder="1" applyAlignment="1">
      <alignment vertical="center" wrapText="1"/>
    </xf>
    <xf numFmtId="165" fontId="22" fillId="5" borderId="28" xfId="0" applyNumberFormat="1" applyFont="1" applyFill="1" applyBorder="1" applyAlignment="1">
      <alignment vertical="center" wrapText="1"/>
    </xf>
    <xf numFmtId="165" fontId="22" fillId="6" borderId="2" xfId="0" applyNumberFormat="1" applyFont="1" applyFill="1" applyBorder="1"/>
    <xf numFmtId="165" fontId="22" fillId="5" borderId="0" xfId="0" applyNumberFormat="1" applyFont="1" applyFill="1" applyBorder="1"/>
    <xf numFmtId="165" fontId="22" fillId="5" borderId="28" xfId="0" applyNumberFormat="1" applyFont="1" applyFill="1" applyBorder="1" applyAlignment="1">
      <alignment wrapText="1"/>
    </xf>
    <xf numFmtId="165" fontId="22" fillId="5" borderId="29" xfId="0" applyNumberFormat="1" applyFont="1" applyFill="1" applyBorder="1" applyAlignment="1">
      <alignment wrapText="1"/>
    </xf>
    <xf numFmtId="165" fontId="22" fillId="6" borderId="6" xfId="0" applyNumberFormat="1" applyFont="1" applyFill="1" applyBorder="1" applyAlignment="1">
      <alignment vertical="center" wrapText="1"/>
    </xf>
    <xf numFmtId="165" fontId="22" fillId="5" borderId="7" xfId="0" applyNumberFormat="1" applyFont="1" applyFill="1" applyBorder="1" applyAlignment="1">
      <alignment vertical="center" wrapText="1"/>
    </xf>
    <xf numFmtId="165" fontId="22" fillId="6" borderId="44" xfId="0" applyNumberFormat="1" applyFont="1" applyFill="1" applyBorder="1"/>
    <xf numFmtId="165" fontId="22" fillId="5" borderId="8" xfId="0" applyNumberFormat="1" applyFont="1" applyFill="1" applyBorder="1"/>
    <xf numFmtId="165" fontId="22" fillId="6" borderId="8" xfId="0" applyNumberFormat="1" applyFont="1" applyFill="1" applyBorder="1"/>
    <xf numFmtId="165" fontId="22" fillId="6" borderId="9" xfId="0" applyNumberFormat="1" applyFont="1" applyFill="1" applyBorder="1" applyAlignment="1">
      <alignment horizontal="center"/>
    </xf>
    <xf numFmtId="165" fontId="22" fillId="5" borderId="9" xfId="0" applyNumberFormat="1" applyFont="1" applyFill="1" applyBorder="1" applyAlignment="1">
      <alignment horizontal="center"/>
    </xf>
    <xf numFmtId="165" fontId="23" fillId="6" borderId="14" xfId="0" applyNumberFormat="1" applyFont="1" applyFill="1" applyBorder="1"/>
    <xf numFmtId="165" fontId="23" fillId="5" borderId="6" xfId="0" applyNumberFormat="1" applyFont="1" applyFill="1" applyBorder="1"/>
    <xf numFmtId="165" fontId="23" fillId="6" borderId="6" xfId="0" applyNumberFormat="1" applyFont="1" applyFill="1" applyBorder="1"/>
    <xf numFmtId="165" fontId="23" fillId="6" borderId="7" xfId="0" applyNumberFormat="1" applyFont="1" applyFill="1" applyBorder="1"/>
    <xf numFmtId="165" fontId="23" fillId="5" borderId="7" xfId="0" applyNumberFormat="1" applyFont="1" applyFill="1" applyBorder="1"/>
    <xf numFmtId="165" fontId="11" fillId="0" borderId="27" xfId="0" applyNumberFormat="1" applyFont="1" applyFill="1" applyBorder="1" applyAlignment="1">
      <alignment vertical="center" wrapText="1"/>
    </xf>
  </cellXfs>
  <cellStyles count="4">
    <cellStyle name="Normální" xfId="0" builtinId="0"/>
    <cellStyle name="PMhead_first" xfId="1" xr:uid="{00000000-0005-0000-0000-000001000000}"/>
    <cellStyle name="PMtitle" xfId="2" xr:uid="{00000000-0005-0000-0000-000002000000}"/>
    <cellStyle name="Procenta" xfId="3" builtinId="5"/>
  </cellStyles>
  <dxfs count="0"/>
  <tableStyles count="0" defaultTableStyle="TableStyleMedium9" defaultPivotStyle="PivotStyleLight16"/>
  <colors>
    <mruColors>
      <color rgb="FFA9C5DF"/>
      <color rgb="FFFF525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Budget vs. Actual</a:t>
            </a:r>
            <a:r>
              <a:rPr lang="en-US" baseline="0"/>
              <a:t> Costs</a:t>
            </a:r>
            <a:endParaRPr lang="en-US"/>
          </a:p>
        </c:rich>
      </c:tx>
      <c:layout>
        <c:manualLayout>
          <c:xMode val="edge"/>
          <c:yMode val="edge"/>
          <c:x val="0.41307385950886877"/>
          <c:y val="2.8169014084507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71242363811764E-2"/>
          <c:y val="0.16666704873424831"/>
          <c:w val="0.79624505479244134"/>
          <c:h val="0.66901561815860255"/>
        </c:manualLayout>
      </c:layout>
      <c:barChart>
        <c:barDir val="col"/>
        <c:grouping val="clustered"/>
        <c:varyColors val="0"/>
        <c:ser>
          <c:idx val="1"/>
          <c:order val="0"/>
          <c:tx>
            <c:v>Budget monthly</c:v>
          </c:tx>
          <c:spPr>
            <a:solidFill>
              <a:srgbClr val="A9C5DF"/>
            </a:solidFill>
            <a:ln w="12700">
              <a:noFill/>
              <a:prstDash val="solid"/>
            </a:ln>
          </c:spPr>
          <c:invertIfNegative val="0"/>
          <c:val>
            <c:numRef>
              <c:f>'Project Budget v1'!$G$48:$R$48</c:f>
              <c:numCache>
                <c:formatCode>#\ ##0\ [$EUR]</c:formatCode>
                <c:ptCount val="12"/>
                <c:pt idx="0">
                  <c:v>30000</c:v>
                </c:pt>
                <c:pt idx="1">
                  <c:v>70000</c:v>
                </c:pt>
                <c:pt idx="2">
                  <c:v>90000</c:v>
                </c:pt>
                <c:pt idx="3">
                  <c:v>120000</c:v>
                </c:pt>
                <c:pt idx="4">
                  <c:v>302500</c:v>
                </c:pt>
                <c:pt idx="5">
                  <c:v>190000</c:v>
                </c:pt>
                <c:pt idx="6">
                  <c:v>190000</c:v>
                </c:pt>
                <c:pt idx="7">
                  <c:v>150000</c:v>
                </c:pt>
                <c:pt idx="8">
                  <c:v>322500</c:v>
                </c:pt>
                <c:pt idx="9">
                  <c:v>50000</c:v>
                </c:pt>
                <c:pt idx="10">
                  <c:v>30000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4-5F45-B833-BE956496B3EE}"/>
            </c:ext>
          </c:extLst>
        </c:ser>
        <c:ser>
          <c:idx val="0"/>
          <c:order val="1"/>
          <c:tx>
            <c:v>Actual costs monthly</c:v>
          </c:tx>
          <c:spPr>
            <a:solidFill>
              <a:srgbClr val="FF525F"/>
            </a:solidFill>
            <a:ln w="12700">
              <a:noFill/>
              <a:prstDash val="solid"/>
            </a:ln>
          </c:spPr>
          <c:invertIfNegative val="0"/>
          <c:val>
            <c:numRef>
              <c:f>'Project Budget v1'!$G$66:$R$66</c:f>
              <c:numCache>
                <c:formatCode>#\ ##0\ [$EUR]</c:formatCode>
                <c:ptCount val="12"/>
                <c:pt idx="0">
                  <c:v>30000</c:v>
                </c:pt>
                <c:pt idx="1">
                  <c:v>110000</c:v>
                </c:pt>
                <c:pt idx="2">
                  <c:v>110000</c:v>
                </c:pt>
                <c:pt idx="3">
                  <c:v>130000</c:v>
                </c:pt>
                <c:pt idx="4">
                  <c:v>377500</c:v>
                </c:pt>
                <c:pt idx="5">
                  <c:v>190000</c:v>
                </c:pt>
                <c:pt idx="6">
                  <c:v>160000</c:v>
                </c:pt>
                <c:pt idx="7">
                  <c:v>50000</c:v>
                </c:pt>
                <c:pt idx="8">
                  <c:v>222500</c:v>
                </c:pt>
                <c:pt idx="9">
                  <c:v>50000</c:v>
                </c:pt>
                <c:pt idx="10">
                  <c:v>30000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4-5F45-B833-BE956496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81488"/>
        <c:axId val="1"/>
      </c:barChart>
      <c:lineChart>
        <c:grouping val="standard"/>
        <c:varyColors val="0"/>
        <c:ser>
          <c:idx val="2"/>
          <c:order val="2"/>
          <c:tx>
            <c:v>Cumulative budget</c:v>
          </c:tx>
          <c:spPr>
            <a:ln w="25400">
              <a:solidFill>
                <a:srgbClr val="A9C5D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A9C5DF"/>
              </a:solidFill>
              <a:ln>
                <a:noFill/>
                <a:prstDash val="solid"/>
              </a:ln>
            </c:spPr>
          </c:marker>
          <c:val>
            <c:numRef>
              <c:f>'Project Budget v1'!$G$49:$R$49</c:f>
              <c:numCache>
                <c:formatCode>#\ ##0\ [$EUR]</c:formatCode>
                <c:ptCount val="12"/>
                <c:pt idx="0">
                  <c:v>30000</c:v>
                </c:pt>
                <c:pt idx="1">
                  <c:v>100000</c:v>
                </c:pt>
                <c:pt idx="2">
                  <c:v>190000</c:v>
                </c:pt>
                <c:pt idx="3">
                  <c:v>310000</c:v>
                </c:pt>
                <c:pt idx="4">
                  <c:v>612500</c:v>
                </c:pt>
                <c:pt idx="5">
                  <c:v>802500</c:v>
                </c:pt>
                <c:pt idx="6">
                  <c:v>992500</c:v>
                </c:pt>
                <c:pt idx="7">
                  <c:v>1142500</c:v>
                </c:pt>
                <c:pt idx="8">
                  <c:v>1465000</c:v>
                </c:pt>
                <c:pt idx="9">
                  <c:v>1515000</c:v>
                </c:pt>
                <c:pt idx="10">
                  <c:v>1545000</c:v>
                </c:pt>
                <c:pt idx="11">
                  <c:v>1575000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84-5F45-B833-BE956496B3EE}"/>
            </c:ext>
          </c:extLst>
        </c:ser>
        <c:ser>
          <c:idx val="3"/>
          <c:order val="3"/>
          <c:tx>
            <c:v>Cumulative actuals</c:v>
          </c:tx>
          <c:spPr>
            <a:ln w="25400">
              <a:solidFill>
                <a:srgbClr val="FF525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25F"/>
              </a:solidFill>
              <a:ln>
                <a:noFill/>
                <a:prstDash val="solid"/>
              </a:ln>
            </c:spPr>
          </c:marker>
          <c:val>
            <c:numRef>
              <c:f>'Project Budget v1'!$G$67:$R$67</c:f>
              <c:numCache>
                <c:formatCode>#\ ##0\ [$EUR]</c:formatCode>
                <c:ptCount val="12"/>
                <c:pt idx="0">
                  <c:v>30000</c:v>
                </c:pt>
                <c:pt idx="1">
                  <c:v>140000</c:v>
                </c:pt>
                <c:pt idx="2">
                  <c:v>250000</c:v>
                </c:pt>
                <c:pt idx="3">
                  <c:v>380000</c:v>
                </c:pt>
                <c:pt idx="4">
                  <c:v>757500</c:v>
                </c:pt>
                <c:pt idx="5">
                  <c:v>947500</c:v>
                </c:pt>
                <c:pt idx="6">
                  <c:v>1107500</c:v>
                </c:pt>
                <c:pt idx="7">
                  <c:v>1157500</c:v>
                </c:pt>
                <c:pt idx="8">
                  <c:v>1380000</c:v>
                </c:pt>
                <c:pt idx="9">
                  <c:v>1430000</c:v>
                </c:pt>
                <c:pt idx="10">
                  <c:v>1460000</c:v>
                </c:pt>
                <c:pt idx="11">
                  <c:v>1490000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4-5F45-B833-BE956496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268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Months</a:t>
                </a:r>
              </a:p>
            </c:rich>
          </c:tx>
          <c:layout>
            <c:manualLayout>
              <c:xMode val="edge"/>
              <c:yMode val="edge"/>
              <c:x val="0.47635619608745017"/>
              <c:y val="0.908452675809889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Costs</a:t>
                </a:r>
              </a:p>
            </c:rich>
          </c:tx>
          <c:layout>
            <c:manualLayout>
              <c:xMode val="edge"/>
              <c:yMode val="edge"/>
              <c:x val="1.1126564673157162E-2"/>
              <c:y val="0.43662070410212805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\ [$EUR]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72681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#\ ##0\ [$EUR]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26957284232412"/>
          <c:y val="0.3466365238501104"/>
          <c:w val="8.2996857784678968E-2"/>
          <c:h val="0.3711771627067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Budget monthly</c:v>
          </c:tx>
          <c:spPr>
            <a:solidFill>
              <a:srgbClr val="A9C5DF"/>
            </a:solidFill>
            <a:ln>
              <a:noFill/>
            </a:ln>
            <a:effectLst/>
          </c:spPr>
          <c:invertIfNegative val="0"/>
          <c:val>
            <c:numRef>
              <c:f>('Project Budget v2'!$G$23,'Project Budget v2'!$I$23,'Project Budget v2'!$K$23,'Project Budget v2'!$M$23,'Project Budget v2'!$O$23,'Project Budget v2'!$Q$23,'Project Budget v2'!$S$23,'Project Budget v2'!$U$23,'Project Budget v2'!$W$23,'Project Budget v2'!$Y$23,'Project Budget v2'!$AA$23,'Project Budget v2'!$AC$23)</c:f>
              <c:numCache>
                <c:formatCode>#\ ##0\ [$EUR]</c:formatCode>
                <c:ptCount val="12"/>
                <c:pt idx="0">
                  <c:v>30000</c:v>
                </c:pt>
                <c:pt idx="1">
                  <c:v>70000</c:v>
                </c:pt>
                <c:pt idx="2">
                  <c:v>90000</c:v>
                </c:pt>
                <c:pt idx="3">
                  <c:v>120000</c:v>
                </c:pt>
                <c:pt idx="4">
                  <c:v>130000</c:v>
                </c:pt>
                <c:pt idx="5">
                  <c:v>190000</c:v>
                </c:pt>
                <c:pt idx="6">
                  <c:v>190000</c:v>
                </c:pt>
                <c:pt idx="7">
                  <c:v>150000</c:v>
                </c:pt>
                <c:pt idx="8">
                  <c:v>150000</c:v>
                </c:pt>
                <c:pt idx="9">
                  <c:v>50000</c:v>
                </c:pt>
                <c:pt idx="10">
                  <c:v>30000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949-0D41-A7D4-05B954504FD4}"/>
            </c:ext>
          </c:extLst>
        </c:ser>
        <c:ser>
          <c:idx val="0"/>
          <c:order val="1"/>
          <c:tx>
            <c:v>Actual costs monthly</c:v>
          </c:tx>
          <c:spPr>
            <a:solidFill>
              <a:srgbClr val="FF525F"/>
            </a:solidFill>
            <a:ln>
              <a:noFill/>
            </a:ln>
            <a:effectLst/>
          </c:spPr>
          <c:invertIfNegative val="0"/>
          <c:val>
            <c:numRef>
              <c:f>('Project Budget v2'!$H$23,'Project Budget v2'!$J$23,'Project Budget v2'!$L$23,'Project Budget v2'!$N$23,'Project Budget v2'!$P$23,'Project Budget v2'!$R$23,'Project Budget v2'!$T$23,'Project Budget v2'!$V$23,'Project Budget v2'!$X$23,'Project Budget v2'!$Z$23,'Project Budget v2'!$AB$23,'Project Budget v2'!$AD$23)</c:f>
              <c:numCache>
                <c:formatCode>#\ ##0\ [$EUR]</c:formatCode>
                <c:ptCount val="12"/>
                <c:pt idx="0">
                  <c:v>30000</c:v>
                </c:pt>
                <c:pt idx="1">
                  <c:v>55000</c:v>
                </c:pt>
                <c:pt idx="2">
                  <c:v>85000</c:v>
                </c:pt>
                <c:pt idx="3">
                  <c:v>110000</c:v>
                </c:pt>
                <c:pt idx="4">
                  <c:v>71000</c:v>
                </c:pt>
                <c:pt idx="5">
                  <c:v>169000</c:v>
                </c:pt>
                <c:pt idx="6">
                  <c:v>212000</c:v>
                </c:pt>
                <c:pt idx="7">
                  <c:v>144000</c:v>
                </c:pt>
                <c:pt idx="8">
                  <c:v>158000</c:v>
                </c:pt>
                <c:pt idx="9">
                  <c:v>80000</c:v>
                </c:pt>
                <c:pt idx="10">
                  <c:v>101000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949-0D41-A7D4-05B9545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722912"/>
        <c:axId val="373150592"/>
      </c:barChart>
      <c:lineChart>
        <c:grouping val="standard"/>
        <c:varyColors val="0"/>
        <c:ser>
          <c:idx val="2"/>
          <c:order val="2"/>
          <c:tx>
            <c:v>Cumulative budget</c:v>
          </c:tx>
          <c:spPr>
            <a:ln w="25400" cap="rnd">
              <a:solidFill>
                <a:srgbClr val="A9C5D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9C5DF"/>
              </a:solidFill>
              <a:ln w="25400">
                <a:noFill/>
              </a:ln>
              <a:effectLst/>
            </c:spPr>
          </c:marker>
          <c:val>
            <c:numRef>
              <c:f>('Project Budget v2'!$G$24,'Project Budget v2'!$I$24,'Project Budget v2'!$K$24,'Project Budget v2'!$M$24,'Project Budget v2'!$O$24,'Project Budget v2'!$Q$24,'Project Budget v2'!$S$24,'Project Budget v2'!$U$24,'Project Budget v2'!$W$24,'Project Budget v2'!$Y$24,'Project Budget v2'!$AA$24,'Project Budget v2'!$AC$24)</c:f>
              <c:numCache>
                <c:formatCode>#\ ##0\ [$EUR]</c:formatCode>
                <c:ptCount val="12"/>
                <c:pt idx="0">
                  <c:v>30000</c:v>
                </c:pt>
                <c:pt idx="1">
                  <c:v>100000</c:v>
                </c:pt>
                <c:pt idx="2">
                  <c:v>190000</c:v>
                </c:pt>
                <c:pt idx="3">
                  <c:v>310000</c:v>
                </c:pt>
                <c:pt idx="4">
                  <c:v>440000</c:v>
                </c:pt>
                <c:pt idx="5">
                  <c:v>630000</c:v>
                </c:pt>
                <c:pt idx="6">
                  <c:v>820000</c:v>
                </c:pt>
                <c:pt idx="7">
                  <c:v>970000</c:v>
                </c:pt>
                <c:pt idx="8">
                  <c:v>1120000</c:v>
                </c:pt>
                <c:pt idx="9">
                  <c:v>1170000</c:v>
                </c:pt>
                <c:pt idx="10">
                  <c:v>1200000</c:v>
                </c:pt>
                <c:pt idx="11">
                  <c:v>1230000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949-0D41-A7D4-05B954504FD4}"/>
            </c:ext>
          </c:extLst>
        </c:ser>
        <c:ser>
          <c:idx val="3"/>
          <c:order val="3"/>
          <c:tx>
            <c:v>Cumulative actuals</c:v>
          </c:tx>
          <c:spPr>
            <a:ln w="25400" cap="rnd">
              <a:solidFill>
                <a:srgbClr val="FF525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525F"/>
                </a:solidFill>
              </a:ln>
              <a:effectLst/>
            </c:spPr>
          </c:marker>
          <c:val>
            <c:numRef>
              <c:f>('Project Budget v2'!$H$24,'Project Budget v2'!$J$24,'Project Budget v2'!$L$24,'Project Budget v2'!$N$24,'Project Budget v2'!$P$24,'Project Budget v2'!$R$24,'Project Budget v2'!$T$24,'Project Budget v2'!$V$24,'Project Budget v2'!$X$24,'Project Budget v2'!$Z$24,'Project Budget v2'!$AB$24,'Project Budget v2'!$AD$24)</c:f>
              <c:numCache>
                <c:formatCode>#\ ##0\ [$EUR]</c:formatCode>
                <c:ptCount val="12"/>
                <c:pt idx="0">
                  <c:v>30000</c:v>
                </c:pt>
                <c:pt idx="1">
                  <c:v>85000</c:v>
                </c:pt>
                <c:pt idx="2">
                  <c:v>170000</c:v>
                </c:pt>
                <c:pt idx="3">
                  <c:v>280000</c:v>
                </c:pt>
                <c:pt idx="4">
                  <c:v>351000</c:v>
                </c:pt>
                <c:pt idx="5">
                  <c:v>520000</c:v>
                </c:pt>
                <c:pt idx="6">
                  <c:v>732000</c:v>
                </c:pt>
                <c:pt idx="7">
                  <c:v>876000</c:v>
                </c:pt>
                <c:pt idx="8">
                  <c:v>1034000</c:v>
                </c:pt>
                <c:pt idx="9">
                  <c:v>1114000</c:v>
                </c:pt>
                <c:pt idx="10">
                  <c:v>1215000</c:v>
                </c:pt>
                <c:pt idx="11">
                  <c:v>1245000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B949-0D41-A7D4-05B9545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22912"/>
        <c:axId val="373150592"/>
      </c:lineChart>
      <c:catAx>
        <c:axId val="3757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3150592"/>
        <c:crosses val="autoZero"/>
        <c:auto val="1"/>
        <c:lblAlgn val="ctr"/>
        <c:lblOffset val="100"/>
        <c:noMultiLvlLbl val="0"/>
      </c:catAx>
      <c:valAx>
        <c:axId val="37315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[$EUR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57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4726</xdr:rowOff>
    </xdr:from>
    <xdr:to>
      <xdr:col>18</xdr:col>
      <xdr:colOff>1466391</xdr:colOff>
      <xdr:row>30</xdr:row>
      <xdr:rowOff>14768</xdr:rowOff>
    </xdr:to>
    <xdr:graphicFrame macro="">
      <xdr:nvGraphicFramePr>
        <xdr:cNvPr id="1026" name="Chart 9">
          <a:extLst>
            <a:ext uri="{FF2B5EF4-FFF2-40B4-BE49-F238E27FC236}">
              <a16:creationId xmlns:a16="http://schemas.microsoft.com/office/drawing/2014/main" id="{65CCAF4F-5E76-2D4F-BF10-D1873F35C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25137</xdr:colOff>
      <xdr:row>0</xdr:row>
      <xdr:rowOff>0</xdr:rowOff>
    </xdr:from>
    <xdr:to>
      <xdr:col>18</xdr:col>
      <xdr:colOff>1459098</xdr:colOff>
      <xdr:row>1</xdr:row>
      <xdr:rowOff>30843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874D05B-491D-6D4B-A686-773322747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4828" y="0"/>
          <a:ext cx="1433961" cy="541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354060</xdr:colOff>
      <xdr:row>26</xdr:row>
      <xdr:rowOff>117745</xdr:rowOff>
    </xdr:from>
    <xdr:to>
      <xdr:col>31</xdr:col>
      <xdr:colOff>1361578</xdr:colOff>
      <xdr:row>69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2D2C4CB-D6BA-1147-B92C-1DB90479DD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30</xdr:col>
      <xdr:colOff>1293092</xdr:colOff>
      <xdr:row>0</xdr:row>
      <xdr:rowOff>0</xdr:rowOff>
    </xdr:from>
    <xdr:to>
      <xdr:col>31</xdr:col>
      <xdr:colOff>1358917</xdr:colOff>
      <xdr:row>1</xdr:row>
      <xdr:rowOff>42121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04F99A1-0D58-B447-9A49-466F37E70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8910" y="0"/>
          <a:ext cx="1428188" cy="55012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7"/>
  <sheetViews>
    <sheetView topLeftCell="N5" zoomScale="97" zoomScaleNormal="97" workbookViewId="0">
      <selection activeCell="A34" sqref="A34:F34"/>
    </sheetView>
  </sheetViews>
  <sheetFormatPr baseColWidth="10" defaultRowHeight="13"/>
  <cols>
    <col min="1" max="1" width="9.5" customWidth="1"/>
    <col min="2" max="2" width="10.33203125" customWidth="1"/>
    <col min="3" max="3" width="12.1640625" customWidth="1"/>
    <col min="4" max="4" width="9.5" customWidth="1"/>
    <col min="5" max="5" width="13.5" bestFit="1" customWidth="1"/>
    <col min="6" max="6" width="11" bestFit="1" customWidth="1"/>
    <col min="7" max="12" width="12.5" customWidth="1"/>
    <col min="13" max="18" width="13.33203125" bestFit="1" customWidth="1"/>
    <col min="19" max="19" width="19.5" customWidth="1"/>
    <col min="20" max="257" width="8.83203125" customWidth="1"/>
  </cols>
  <sheetData>
    <row r="1" spans="1:257" s="7" customFormat="1" ht="40" customHeight="1" thickBot="1">
      <c r="A1" s="52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4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</row>
    <row r="2" spans="1:257" s="7" customFormat="1" ht="15" customHeight="1">
      <c r="A2" s="65" t="s">
        <v>30</v>
      </c>
      <c r="B2" s="66"/>
      <c r="C2" s="67"/>
      <c r="D2" s="74"/>
      <c r="E2" s="75"/>
      <c r="F2" s="75"/>
      <c r="G2" s="75"/>
      <c r="H2" s="75"/>
      <c r="I2" s="76"/>
      <c r="J2" s="80" t="s">
        <v>32</v>
      </c>
      <c r="K2" s="80"/>
      <c r="L2" s="80"/>
      <c r="M2" s="80"/>
      <c r="N2" s="55">
        <f>R67</f>
        <v>1490000</v>
      </c>
      <c r="O2" s="55"/>
      <c r="P2" s="55"/>
      <c r="Q2" s="55"/>
      <c r="R2" s="55"/>
      <c r="S2" s="5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spans="1:257" s="7" customFormat="1" ht="15" customHeight="1">
      <c r="A3" s="68" t="s">
        <v>31</v>
      </c>
      <c r="B3" s="69"/>
      <c r="C3" s="70"/>
      <c r="D3" s="77"/>
      <c r="E3" s="78"/>
      <c r="F3" s="78"/>
      <c r="G3" s="78"/>
      <c r="H3" s="78"/>
      <c r="I3" s="79"/>
      <c r="J3" s="80" t="s">
        <v>46</v>
      </c>
      <c r="K3" s="80"/>
      <c r="L3" s="80"/>
      <c r="M3" s="80"/>
      <c r="N3" s="57">
        <f>R67/R49</f>
        <v>0.946031746031746</v>
      </c>
      <c r="O3" s="57"/>
      <c r="P3" s="57"/>
      <c r="Q3" s="57"/>
      <c r="R3" s="57"/>
      <c r="S3" s="5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1:257" s="7" customFormat="1" ht="15" customHeight="1" thickBot="1">
      <c r="A4" s="71" t="s">
        <v>41</v>
      </c>
      <c r="B4" s="72"/>
      <c r="C4" s="73"/>
      <c r="D4" s="81">
        <f>R49</f>
        <v>1575000</v>
      </c>
      <c r="E4" s="82"/>
      <c r="F4" s="82"/>
      <c r="G4" s="82"/>
      <c r="H4" s="82"/>
      <c r="I4" s="83"/>
      <c r="J4" s="84" t="s">
        <v>33</v>
      </c>
      <c r="K4" s="84"/>
      <c r="L4" s="84"/>
      <c r="M4" s="84"/>
      <c r="N4" s="63"/>
      <c r="O4" s="63"/>
      <c r="P4" s="63"/>
      <c r="Q4" s="63"/>
      <c r="R4" s="63"/>
      <c r="S4" s="6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1:257" s="7" customFormat="1" ht="15" customHeight="1">
      <c r="A5" s="8"/>
      <c r="B5" s="8"/>
      <c r="C5" s="8"/>
      <c r="D5" s="8"/>
      <c r="E5" s="8"/>
      <c r="F5" s="8"/>
      <c r="G5" s="8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</row>
    <row r="6" spans="1:257">
      <c r="A6" s="2"/>
      <c r="B6" s="2"/>
      <c r="C6" s="1"/>
      <c r="D6" s="3"/>
      <c r="E6" s="4"/>
      <c r="F6" s="4"/>
      <c r="G6" s="1"/>
      <c r="H6" s="5"/>
    </row>
    <row r="7" spans="1:257">
      <c r="A7" s="2"/>
      <c r="B7" s="2"/>
      <c r="C7" s="1"/>
      <c r="D7" s="3"/>
      <c r="E7" s="4"/>
      <c r="F7" s="4"/>
      <c r="G7" s="1"/>
      <c r="H7" s="5"/>
    </row>
    <row r="8" spans="1:257">
      <c r="A8" s="2"/>
      <c r="B8" s="2"/>
      <c r="C8" s="1"/>
      <c r="D8" s="3"/>
      <c r="E8" s="4"/>
      <c r="F8" s="4"/>
      <c r="G8" s="1"/>
      <c r="H8" s="5"/>
    </row>
    <row r="9" spans="1:257">
      <c r="A9" s="2"/>
      <c r="B9" s="2"/>
      <c r="C9" s="1"/>
      <c r="D9" s="3"/>
      <c r="E9" s="4"/>
      <c r="F9" s="4"/>
      <c r="G9" s="1"/>
      <c r="H9" s="5"/>
    </row>
    <row r="10" spans="1:257">
      <c r="A10" s="2"/>
      <c r="B10" s="2"/>
      <c r="C10" s="1"/>
      <c r="D10" s="3"/>
      <c r="E10" s="4"/>
      <c r="F10" s="4"/>
      <c r="G10" s="1"/>
      <c r="H10" s="5"/>
    </row>
    <row r="11" spans="1:257">
      <c r="A11" s="2"/>
      <c r="B11" s="2"/>
      <c r="C11" s="1"/>
      <c r="D11" s="3"/>
      <c r="E11" s="4"/>
      <c r="F11" s="4"/>
      <c r="G11" s="1"/>
      <c r="H11" s="5"/>
    </row>
    <row r="12" spans="1:257">
      <c r="A12" s="2"/>
      <c r="B12" s="2"/>
      <c r="C12" s="1"/>
      <c r="D12" s="3"/>
      <c r="E12" s="4"/>
      <c r="F12" s="4"/>
      <c r="G12" s="1"/>
      <c r="H12" s="5"/>
    </row>
    <row r="13" spans="1:257">
      <c r="A13" s="2"/>
      <c r="B13" s="2"/>
      <c r="C13" s="1"/>
      <c r="D13" s="3"/>
      <c r="E13" s="4"/>
      <c r="F13" s="4"/>
      <c r="G13" s="1"/>
      <c r="H13" s="5"/>
    </row>
    <row r="14" spans="1:257">
      <c r="A14" s="2"/>
      <c r="B14" s="2"/>
      <c r="C14" s="1"/>
      <c r="D14" s="3"/>
      <c r="E14" s="4"/>
      <c r="F14" s="4"/>
      <c r="G14" s="1"/>
      <c r="H14" s="5"/>
    </row>
    <row r="15" spans="1:257">
      <c r="A15" s="2"/>
      <c r="B15" s="2"/>
      <c r="C15" s="1"/>
      <c r="D15" s="3"/>
      <c r="E15" s="4"/>
      <c r="F15" s="4"/>
      <c r="G15" s="1"/>
      <c r="H15" s="5"/>
    </row>
    <row r="16" spans="1:257">
      <c r="A16" s="2"/>
      <c r="B16" s="2"/>
      <c r="C16" s="1"/>
      <c r="D16" s="3"/>
      <c r="E16" s="4"/>
      <c r="F16" s="4"/>
      <c r="G16" s="1"/>
      <c r="H16" s="5"/>
    </row>
    <row r="17" spans="1:8">
      <c r="A17" s="2"/>
      <c r="B17" s="2"/>
      <c r="C17" s="1"/>
      <c r="D17" s="3"/>
      <c r="E17" s="4"/>
      <c r="F17" s="4"/>
      <c r="G17" s="1"/>
      <c r="H17" s="5"/>
    </row>
    <row r="18" spans="1:8">
      <c r="A18" s="2"/>
      <c r="B18" s="2"/>
      <c r="C18" s="1"/>
      <c r="D18" s="3"/>
      <c r="E18" s="4"/>
      <c r="F18" s="4"/>
      <c r="G18" s="1"/>
      <c r="H18" s="5"/>
    </row>
    <row r="19" spans="1:8">
      <c r="A19" s="2"/>
      <c r="B19" s="2"/>
      <c r="C19" s="1"/>
      <c r="D19" s="3"/>
      <c r="E19" s="4"/>
      <c r="F19" s="4"/>
      <c r="G19" s="1"/>
      <c r="H19" s="5"/>
    </row>
    <row r="20" spans="1:8">
      <c r="A20" s="2"/>
      <c r="B20" s="2"/>
      <c r="C20" s="1"/>
      <c r="D20" s="3"/>
      <c r="E20" s="4"/>
      <c r="F20" s="4"/>
      <c r="G20" s="1"/>
      <c r="H20" s="5"/>
    </row>
    <row r="21" spans="1:8">
      <c r="A21" s="2"/>
      <c r="B21" s="2"/>
      <c r="C21" s="1"/>
      <c r="D21" s="3"/>
      <c r="E21" s="4"/>
      <c r="F21" s="4"/>
      <c r="G21" s="1"/>
      <c r="H21" s="5"/>
    </row>
    <row r="22" spans="1:8">
      <c r="A22" s="2"/>
      <c r="B22" s="2"/>
      <c r="C22" s="1"/>
      <c r="D22" s="3"/>
      <c r="E22" s="4"/>
      <c r="F22" s="4"/>
      <c r="G22" s="1"/>
      <c r="H22" s="5"/>
    </row>
    <row r="23" spans="1:8">
      <c r="A23" s="2"/>
      <c r="B23" s="2"/>
      <c r="C23" s="1"/>
      <c r="D23" s="3"/>
      <c r="E23" s="4"/>
      <c r="F23" s="4"/>
      <c r="G23" s="1"/>
      <c r="H23" s="5"/>
    </row>
    <row r="24" spans="1:8">
      <c r="A24" s="2"/>
      <c r="B24" s="2"/>
      <c r="C24" s="1"/>
      <c r="D24" s="3"/>
      <c r="E24" s="4"/>
      <c r="F24" s="4"/>
      <c r="G24" s="1"/>
      <c r="H24" s="5"/>
    </row>
    <row r="25" spans="1:8">
      <c r="A25" s="2"/>
      <c r="B25" s="2"/>
      <c r="C25" s="1"/>
      <c r="D25" s="3"/>
      <c r="E25" s="4"/>
      <c r="F25" s="4"/>
      <c r="G25" s="1"/>
      <c r="H25" s="5"/>
    </row>
    <row r="26" spans="1:8">
      <c r="A26" s="2"/>
      <c r="B26" s="2"/>
      <c r="C26" s="1"/>
      <c r="D26" s="3"/>
      <c r="E26" s="4"/>
      <c r="F26" s="4"/>
      <c r="G26" s="1"/>
      <c r="H26" s="5"/>
    </row>
    <row r="27" spans="1:8">
      <c r="A27" s="2"/>
      <c r="B27" s="2"/>
      <c r="C27" s="1"/>
      <c r="D27" s="3"/>
      <c r="E27" s="4"/>
      <c r="F27" s="4"/>
      <c r="G27" s="1"/>
      <c r="H27" s="5"/>
    </row>
    <row r="28" spans="1:8">
      <c r="A28" s="2"/>
      <c r="B28" s="2"/>
      <c r="C28" s="1"/>
      <c r="D28" s="3"/>
      <c r="E28" s="4"/>
      <c r="F28" s="4"/>
      <c r="G28" s="1"/>
      <c r="H28" s="5"/>
    </row>
    <row r="29" spans="1:8">
      <c r="A29" s="2"/>
      <c r="B29" s="2"/>
      <c r="C29" s="1"/>
      <c r="D29" s="3"/>
      <c r="E29" s="4"/>
      <c r="F29" s="4"/>
      <c r="G29" s="1"/>
      <c r="H29" s="5"/>
    </row>
    <row r="30" spans="1:8">
      <c r="A30" s="2"/>
      <c r="B30" s="2"/>
      <c r="C30" s="1"/>
      <c r="D30" s="3"/>
      <c r="E30" s="4"/>
      <c r="F30" s="4"/>
      <c r="G30" s="1"/>
      <c r="H30" s="5"/>
    </row>
    <row r="31" spans="1:8">
      <c r="A31" s="2"/>
      <c r="B31" s="2"/>
      <c r="C31" s="1"/>
      <c r="D31" s="3"/>
      <c r="E31" s="4"/>
      <c r="F31" s="4"/>
      <c r="G31" s="1"/>
      <c r="H31" s="5"/>
    </row>
    <row r="32" spans="1:8" ht="14" thickBot="1">
      <c r="A32" s="2"/>
      <c r="B32" s="2"/>
      <c r="C32" s="1"/>
      <c r="D32" s="3"/>
      <c r="E32" s="4"/>
      <c r="F32" s="4"/>
      <c r="G32" s="1"/>
      <c r="H32" s="5"/>
    </row>
    <row r="33" spans="1:19" ht="25.5" customHeight="1" thickBot="1">
      <c r="A33" s="59" t="s">
        <v>40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1"/>
    </row>
    <row r="34" spans="1:19" ht="31" thickBot="1">
      <c r="A34" s="11" t="s">
        <v>34</v>
      </c>
      <c r="B34" s="11" t="s">
        <v>35</v>
      </c>
      <c r="C34" s="12" t="s">
        <v>36</v>
      </c>
      <c r="D34" s="12" t="s">
        <v>37</v>
      </c>
      <c r="E34" s="12" t="s">
        <v>42</v>
      </c>
      <c r="F34" s="13" t="s">
        <v>28</v>
      </c>
      <c r="G34" s="28" t="s">
        <v>0</v>
      </c>
      <c r="H34" s="29" t="s">
        <v>1</v>
      </c>
      <c r="I34" s="30" t="s">
        <v>2</v>
      </c>
      <c r="J34" s="30" t="s">
        <v>3</v>
      </c>
      <c r="K34" s="30" t="s">
        <v>4</v>
      </c>
      <c r="L34" s="30" t="s">
        <v>5</v>
      </c>
      <c r="M34" s="30" t="s">
        <v>6</v>
      </c>
      <c r="N34" s="30" t="s">
        <v>7</v>
      </c>
      <c r="O34" s="30" t="s">
        <v>8</v>
      </c>
      <c r="P34" s="30" t="s">
        <v>9</v>
      </c>
      <c r="Q34" s="30" t="s">
        <v>10</v>
      </c>
      <c r="R34" s="30" t="s">
        <v>11</v>
      </c>
      <c r="S34" s="30" t="s">
        <v>38</v>
      </c>
    </row>
    <row r="35" spans="1:19" ht="11.25" customHeight="1">
      <c r="A35" s="15" t="s">
        <v>12</v>
      </c>
      <c r="B35" s="16" t="s">
        <v>13</v>
      </c>
      <c r="C35" s="143">
        <v>60000</v>
      </c>
      <c r="D35" s="17">
        <v>0.5</v>
      </c>
      <c r="E35" s="147">
        <f>D35*C35</f>
        <v>30000</v>
      </c>
      <c r="F35" s="32" t="s">
        <v>21</v>
      </c>
      <c r="G35" s="120">
        <f>$E35</f>
        <v>30000</v>
      </c>
      <c r="H35" s="121">
        <f t="shared" ref="H35:R35" si="0">$E35</f>
        <v>30000</v>
      </c>
      <c r="I35" s="121">
        <f t="shared" si="0"/>
        <v>30000</v>
      </c>
      <c r="J35" s="121"/>
      <c r="K35" s="121">
        <f t="shared" si="0"/>
        <v>30000</v>
      </c>
      <c r="L35" s="121">
        <f t="shared" si="0"/>
        <v>30000</v>
      </c>
      <c r="M35" s="121">
        <f t="shared" si="0"/>
        <v>30000</v>
      </c>
      <c r="N35" s="121">
        <f t="shared" si="0"/>
        <v>30000</v>
      </c>
      <c r="O35" s="121">
        <v>30000</v>
      </c>
      <c r="P35" s="121">
        <f t="shared" si="0"/>
        <v>30000</v>
      </c>
      <c r="Q35" s="121">
        <f t="shared" si="0"/>
        <v>30000</v>
      </c>
      <c r="R35" s="122">
        <f t="shared" si="0"/>
        <v>30000</v>
      </c>
      <c r="S35" s="123">
        <f>SUM(G35:R35)</f>
        <v>330000</v>
      </c>
    </row>
    <row r="36" spans="1:19" ht="11.25" customHeight="1">
      <c r="A36" s="18" t="s">
        <v>17</v>
      </c>
      <c r="B36" s="19" t="s">
        <v>14</v>
      </c>
      <c r="C36" s="144">
        <v>100000</v>
      </c>
      <c r="D36" s="21">
        <v>1</v>
      </c>
      <c r="E36" s="148">
        <f>D36*C36</f>
        <v>100000</v>
      </c>
      <c r="F36" s="20" t="s">
        <v>21</v>
      </c>
      <c r="G36" s="124"/>
      <c r="H36" s="125"/>
      <c r="I36" s="125"/>
      <c r="J36" s="125">
        <f t="shared" ref="J36:O36" si="1">$E36</f>
        <v>100000</v>
      </c>
      <c r="K36" s="125">
        <f t="shared" si="1"/>
        <v>100000</v>
      </c>
      <c r="L36" s="125">
        <f t="shared" si="1"/>
        <v>100000</v>
      </c>
      <c r="M36" s="125">
        <f t="shared" si="1"/>
        <v>100000</v>
      </c>
      <c r="N36" s="125">
        <f t="shared" si="1"/>
        <v>100000</v>
      </c>
      <c r="O36" s="125">
        <f t="shared" si="1"/>
        <v>100000</v>
      </c>
      <c r="P36" s="125"/>
      <c r="Q36" s="125"/>
      <c r="R36" s="126"/>
      <c r="S36" s="127">
        <f t="shared" ref="S36:S47" si="2">SUM(G36:R36)</f>
        <v>600000</v>
      </c>
    </row>
    <row r="37" spans="1:19" ht="11.25" customHeight="1">
      <c r="A37" s="18" t="s">
        <v>18</v>
      </c>
      <c r="B37" s="19" t="s">
        <v>15</v>
      </c>
      <c r="C37" s="144">
        <v>40000</v>
      </c>
      <c r="D37" s="19">
        <v>1</v>
      </c>
      <c r="E37" s="148">
        <f>D37*C37</f>
        <v>40000</v>
      </c>
      <c r="F37" s="20" t="s">
        <v>21</v>
      </c>
      <c r="G37" s="124"/>
      <c r="H37" s="125">
        <v>40000</v>
      </c>
      <c r="I37" s="125">
        <f>$E37</f>
        <v>40000</v>
      </c>
      <c r="J37" s="125"/>
      <c r="K37" s="125"/>
      <c r="L37" s="125">
        <v>40000</v>
      </c>
      <c r="M37" s="125">
        <v>40000</v>
      </c>
      <c r="N37" s="125"/>
      <c r="O37" s="125"/>
      <c r="P37" s="125"/>
      <c r="Q37" s="125"/>
      <c r="R37" s="126"/>
      <c r="S37" s="127">
        <f t="shared" si="2"/>
        <v>160000</v>
      </c>
    </row>
    <row r="38" spans="1:19" ht="11.25" customHeight="1">
      <c r="A38" s="18" t="s">
        <v>19</v>
      </c>
      <c r="B38" s="19" t="s">
        <v>16</v>
      </c>
      <c r="C38" s="144">
        <v>1000</v>
      </c>
      <c r="D38" s="19">
        <v>20</v>
      </c>
      <c r="E38" s="148">
        <f>D38*C38</f>
        <v>20000</v>
      </c>
      <c r="F38" s="20" t="s">
        <v>21</v>
      </c>
      <c r="G38" s="124"/>
      <c r="H38" s="125"/>
      <c r="I38" s="125">
        <v>20000</v>
      </c>
      <c r="J38" s="125">
        <f>$E38</f>
        <v>20000</v>
      </c>
      <c r="K38" s="125"/>
      <c r="L38" s="125">
        <f>$E38</f>
        <v>20000</v>
      </c>
      <c r="M38" s="125">
        <f>$E38</f>
        <v>20000</v>
      </c>
      <c r="N38" s="125">
        <f>$E38</f>
        <v>20000</v>
      </c>
      <c r="O38" s="125">
        <v>20000</v>
      </c>
      <c r="P38" s="125">
        <v>20000</v>
      </c>
      <c r="Q38" s="125"/>
      <c r="R38" s="126"/>
      <c r="S38" s="127">
        <f t="shared" si="2"/>
        <v>140000</v>
      </c>
    </row>
    <row r="39" spans="1:19" s="10" customFormat="1" ht="11.25" customHeight="1">
      <c r="A39" s="18" t="s">
        <v>22</v>
      </c>
      <c r="B39" s="19" t="s">
        <v>23</v>
      </c>
      <c r="C39" s="144">
        <v>345000</v>
      </c>
      <c r="D39" s="19">
        <v>1</v>
      </c>
      <c r="E39" s="148">
        <f>D39*C39</f>
        <v>345000</v>
      </c>
      <c r="F39" s="19" t="s">
        <v>24</v>
      </c>
      <c r="G39" s="124"/>
      <c r="H39" s="125"/>
      <c r="I39" s="125"/>
      <c r="J39" s="125"/>
      <c r="K39" s="125">
        <f>E39/2</f>
        <v>172500</v>
      </c>
      <c r="L39" s="125"/>
      <c r="M39" s="125"/>
      <c r="N39" s="125"/>
      <c r="O39" s="125">
        <f>E39/2</f>
        <v>172500</v>
      </c>
      <c r="P39" s="125"/>
      <c r="Q39" s="125"/>
      <c r="R39" s="126"/>
      <c r="S39" s="127">
        <f t="shared" si="2"/>
        <v>345000</v>
      </c>
    </row>
    <row r="40" spans="1:19" ht="11.25" customHeight="1">
      <c r="A40" s="22"/>
      <c r="B40" s="23"/>
      <c r="C40" s="145"/>
      <c r="D40" s="23"/>
      <c r="E40" s="149"/>
      <c r="F40" s="23"/>
      <c r="G40" s="128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30"/>
      <c r="S40" s="127">
        <f t="shared" si="2"/>
        <v>0</v>
      </c>
    </row>
    <row r="41" spans="1:19" ht="11.25" customHeight="1">
      <c r="A41" s="22"/>
      <c r="B41" s="23"/>
      <c r="C41" s="145"/>
      <c r="D41" s="23"/>
      <c r="E41" s="149"/>
      <c r="F41" s="23"/>
      <c r="G41" s="128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30"/>
      <c r="S41" s="127">
        <f t="shared" si="2"/>
        <v>0</v>
      </c>
    </row>
    <row r="42" spans="1:19" ht="11.25" customHeight="1">
      <c r="A42" s="22"/>
      <c r="B42" s="23"/>
      <c r="C42" s="145"/>
      <c r="D42" s="23"/>
      <c r="E42" s="149"/>
      <c r="F42" s="23"/>
      <c r="G42" s="128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30"/>
      <c r="S42" s="127">
        <f t="shared" si="2"/>
        <v>0</v>
      </c>
    </row>
    <row r="43" spans="1:19" ht="11.25" customHeight="1">
      <c r="A43" s="22"/>
      <c r="B43" s="23"/>
      <c r="C43" s="145"/>
      <c r="D43" s="23"/>
      <c r="E43" s="149"/>
      <c r="F43" s="23"/>
      <c r="G43" s="128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30"/>
      <c r="S43" s="127">
        <f t="shared" si="2"/>
        <v>0</v>
      </c>
    </row>
    <row r="44" spans="1:19" ht="11.25" customHeight="1">
      <c r="A44" s="22"/>
      <c r="B44" s="23"/>
      <c r="C44" s="145"/>
      <c r="D44" s="23"/>
      <c r="E44" s="149"/>
      <c r="F44" s="23"/>
      <c r="G44" s="128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30"/>
      <c r="S44" s="127">
        <f t="shared" si="2"/>
        <v>0</v>
      </c>
    </row>
    <row r="45" spans="1:19" ht="11.25" customHeight="1">
      <c r="A45" s="22"/>
      <c r="B45" s="23"/>
      <c r="C45" s="145"/>
      <c r="D45" s="23"/>
      <c r="E45" s="149"/>
      <c r="F45" s="23"/>
      <c r="G45" s="128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30"/>
      <c r="S45" s="127">
        <f t="shared" si="2"/>
        <v>0</v>
      </c>
    </row>
    <row r="46" spans="1:19" ht="11.25" customHeight="1">
      <c r="A46" s="22"/>
      <c r="B46" s="23"/>
      <c r="C46" s="145"/>
      <c r="D46" s="23"/>
      <c r="E46" s="149"/>
      <c r="F46" s="23"/>
      <c r="G46" s="128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30"/>
      <c r="S46" s="131">
        <f t="shared" si="2"/>
        <v>0</v>
      </c>
    </row>
    <row r="47" spans="1:19" ht="11.25" customHeight="1" thickBot="1">
      <c r="A47" s="24"/>
      <c r="B47" s="25"/>
      <c r="C47" s="146"/>
      <c r="D47" s="25"/>
      <c r="E47" s="150"/>
      <c r="F47" s="25"/>
      <c r="G47" s="132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4"/>
      <c r="S47" s="135">
        <f t="shared" si="2"/>
        <v>0</v>
      </c>
    </row>
    <row r="48" spans="1:19" ht="14" thickBot="1">
      <c r="A48" s="47" t="s">
        <v>44</v>
      </c>
      <c r="B48" s="48"/>
      <c r="C48" s="48"/>
      <c r="D48" s="48"/>
      <c r="E48" s="48"/>
      <c r="F48" s="31"/>
      <c r="G48" s="136">
        <f>SUM(G35:G47)</f>
        <v>30000</v>
      </c>
      <c r="H48" s="136">
        <f t="shared" ref="H48:R48" si="3">SUM(H35:H47)</f>
        <v>70000</v>
      </c>
      <c r="I48" s="136">
        <f t="shared" si="3"/>
        <v>90000</v>
      </c>
      <c r="J48" s="136">
        <f t="shared" si="3"/>
        <v>120000</v>
      </c>
      <c r="K48" s="136">
        <f t="shared" si="3"/>
        <v>302500</v>
      </c>
      <c r="L48" s="136">
        <f t="shared" si="3"/>
        <v>190000</v>
      </c>
      <c r="M48" s="136">
        <f t="shared" si="3"/>
        <v>190000</v>
      </c>
      <c r="N48" s="136">
        <f t="shared" si="3"/>
        <v>150000</v>
      </c>
      <c r="O48" s="136">
        <f t="shared" si="3"/>
        <v>322500</v>
      </c>
      <c r="P48" s="136">
        <f t="shared" si="3"/>
        <v>50000</v>
      </c>
      <c r="Q48" s="136">
        <f t="shared" si="3"/>
        <v>30000</v>
      </c>
      <c r="R48" s="137">
        <f t="shared" si="3"/>
        <v>30000</v>
      </c>
      <c r="S48" s="138"/>
    </row>
    <row r="49" spans="1:19" ht="14" thickBot="1">
      <c r="A49" s="44" t="s">
        <v>39</v>
      </c>
      <c r="B49" s="45"/>
      <c r="C49" s="45"/>
      <c r="D49" s="45"/>
      <c r="E49" s="45"/>
      <c r="F49" s="31"/>
      <c r="G49" s="139">
        <f>G48</f>
        <v>30000</v>
      </c>
      <c r="H49" s="140">
        <f>G49+H48</f>
        <v>100000</v>
      </c>
      <c r="I49" s="140">
        <f t="shared" ref="I49:R49" si="4">H49+I48</f>
        <v>190000</v>
      </c>
      <c r="J49" s="140">
        <f t="shared" si="4"/>
        <v>310000</v>
      </c>
      <c r="K49" s="140">
        <f t="shared" si="4"/>
        <v>612500</v>
      </c>
      <c r="L49" s="140">
        <f t="shared" si="4"/>
        <v>802500</v>
      </c>
      <c r="M49" s="140">
        <f t="shared" si="4"/>
        <v>992500</v>
      </c>
      <c r="N49" s="140">
        <f t="shared" si="4"/>
        <v>1142500</v>
      </c>
      <c r="O49" s="140">
        <f t="shared" si="4"/>
        <v>1465000</v>
      </c>
      <c r="P49" s="140">
        <f t="shared" si="4"/>
        <v>1515000</v>
      </c>
      <c r="Q49" s="140">
        <f t="shared" si="4"/>
        <v>1545000</v>
      </c>
      <c r="R49" s="141">
        <f t="shared" si="4"/>
        <v>1575000</v>
      </c>
      <c r="S49" s="142">
        <f>SUM(S35:S47)</f>
        <v>1575000</v>
      </c>
    </row>
    <row r="50" spans="1:19" ht="14" thickBo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25.5" customHeight="1" thickBot="1">
      <c r="A51" s="49" t="s">
        <v>43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1"/>
      <c r="S51" s="26"/>
    </row>
    <row r="52" spans="1:19" ht="31" thickBot="1">
      <c r="A52" s="11" t="s">
        <v>34</v>
      </c>
      <c r="B52" s="11" t="s">
        <v>35</v>
      </c>
      <c r="C52" s="12" t="s">
        <v>36</v>
      </c>
      <c r="D52" s="12" t="s">
        <v>37</v>
      </c>
      <c r="E52" s="12" t="s">
        <v>42</v>
      </c>
      <c r="F52" s="13" t="s">
        <v>28</v>
      </c>
      <c r="G52" s="27" t="s">
        <v>0</v>
      </c>
      <c r="H52" s="14" t="s">
        <v>1</v>
      </c>
      <c r="I52" s="14" t="s">
        <v>2</v>
      </c>
      <c r="J52" s="14" t="s">
        <v>3</v>
      </c>
      <c r="K52" s="14" t="s">
        <v>4</v>
      </c>
      <c r="L52" s="14" t="s">
        <v>5</v>
      </c>
      <c r="M52" s="14" t="s">
        <v>6</v>
      </c>
      <c r="N52" s="14" t="s">
        <v>7</v>
      </c>
      <c r="O52" s="14" t="s">
        <v>8</v>
      </c>
      <c r="P52" s="14" t="s">
        <v>9</v>
      </c>
      <c r="Q52" s="14" t="s">
        <v>10</v>
      </c>
      <c r="R52" s="14" t="s">
        <v>11</v>
      </c>
      <c r="S52" s="151" t="s">
        <v>38</v>
      </c>
    </row>
    <row r="53" spans="1:19" ht="11.25" customHeight="1">
      <c r="A53" s="15" t="s">
        <v>12</v>
      </c>
      <c r="B53" s="16" t="s">
        <v>13</v>
      </c>
      <c r="C53" s="143">
        <v>60000</v>
      </c>
      <c r="D53" s="17">
        <v>0.5</v>
      </c>
      <c r="E53" s="147">
        <f>D53*C53</f>
        <v>30000</v>
      </c>
      <c r="F53" s="32" t="s">
        <v>21</v>
      </c>
      <c r="G53" s="152">
        <f t="shared" ref="G53:L53" si="5">$E53</f>
        <v>30000</v>
      </c>
      <c r="H53" s="153">
        <f t="shared" si="5"/>
        <v>30000</v>
      </c>
      <c r="I53" s="153">
        <f t="shared" si="5"/>
        <v>30000</v>
      </c>
      <c r="J53" s="153">
        <f t="shared" si="5"/>
        <v>30000</v>
      </c>
      <c r="K53" s="153">
        <f t="shared" si="5"/>
        <v>30000</v>
      </c>
      <c r="L53" s="153">
        <f t="shared" si="5"/>
        <v>30000</v>
      </c>
      <c r="M53" s="153"/>
      <c r="N53" s="153">
        <v>30000</v>
      </c>
      <c r="O53" s="153">
        <f>$E53</f>
        <v>30000</v>
      </c>
      <c r="P53" s="153">
        <f>$E53</f>
        <v>30000</v>
      </c>
      <c r="Q53" s="153">
        <v>30000</v>
      </c>
      <c r="R53" s="154">
        <v>30000</v>
      </c>
      <c r="S53" s="155">
        <f>SUM(G53:R53)</f>
        <v>330000</v>
      </c>
    </row>
    <row r="54" spans="1:19" ht="11.25" customHeight="1">
      <c r="A54" s="18" t="s">
        <v>17</v>
      </c>
      <c r="B54" s="19" t="s">
        <v>14</v>
      </c>
      <c r="C54" s="144">
        <v>100000</v>
      </c>
      <c r="D54" s="21">
        <v>1</v>
      </c>
      <c r="E54" s="174">
        <f>D54*C54</f>
        <v>100000</v>
      </c>
      <c r="F54" s="33" t="s">
        <v>21</v>
      </c>
      <c r="G54" s="156"/>
      <c r="H54" s="157">
        <v>80000</v>
      </c>
      <c r="I54" s="157">
        <v>80000</v>
      </c>
      <c r="J54" s="157">
        <f>$E54</f>
        <v>100000</v>
      </c>
      <c r="K54" s="157">
        <f>$E54</f>
        <v>100000</v>
      </c>
      <c r="L54" s="157">
        <f>$E54</f>
        <v>100000</v>
      </c>
      <c r="M54" s="157">
        <f>$E54</f>
        <v>100000</v>
      </c>
      <c r="N54" s="157"/>
      <c r="O54" s="157"/>
      <c r="P54" s="157"/>
      <c r="Q54" s="157"/>
      <c r="R54" s="158"/>
      <c r="S54" s="155">
        <f t="shared" ref="S54:S65" si="6">SUM(G54:R54)</f>
        <v>560000</v>
      </c>
    </row>
    <row r="55" spans="1:19" ht="11.25" customHeight="1">
      <c r="A55" s="18" t="s">
        <v>18</v>
      </c>
      <c r="B55" s="19" t="s">
        <v>15</v>
      </c>
      <c r="C55" s="144">
        <v>40000</v>
      </c>
      <c r="D55" s="19">
        <v>1</v>
      </c>
      <c r="E55" s="174">
        <f>D55*C55</f>
        <v>40000</v>
      </c>
      <c r="F55" s="33" t="s">
        <v>21</v>
      </c>
      <c r="G55" s="156"/>
      <c r="H55" s="157"/>
      <c r="I55" s="157"/>
      <c r="J55" s="157"/>
      <c r="K55" s="157">
        <v>50000</v>
      </c>
      <c r="L55" s="157">
        <v>40000</v>
      </c>
      <c r="M55" s="157">
        <v>40000</v>
      </c>
      <c r="N55" s="157"/>
      <c r="O55" s="157"/>
      <c r="P55" s="157"/>
      <c r="Q55" s="157"/>
      <c r="R55" s="158"/>
      <c r="S55" s="155">
        <f t="shared" si="6"/>
        <v>130000</v>
      </c>
    </row>
    <row r="56" spans="1:19" ht="11.25" customHeight="1">
      <c r="A56" s="18" t="s">
        <v>19</v>
      </c>
      <c r="B56" s="19" t="s">
        <v>16</v>
      </c>
      <c r="C56" s="144">
        <v>1000</v>
      </c>
      <c r="D56" s="19">
        <v>20</v>
      </c>
      <c r="E56" s="174">
        <f>D56*C56</f>
        <v>20000</v>
      </c>
      <c r="F56" s="33" t="s">
        <v>21</v>
      </c>
      <c r="G56" s="156"/>
      <c r="H56" s="157"/>
      <c r="I56" s="157"/>
      <c r="J56" s="157"/>
      <c r="K56" s="157">
        <v>25000</v>
      </c>
      <c r="L56" s="157">
        <v>20000</v>
      </c>
      <c r="M56" s="157">
        <v>20000</v>
      </c>
      <c r="N56" s="157">
        <f>$E56</f>
        <v>20000</v>
      </c>
      <c r="O56" s="157">
        <f>$E56</f>
        <v>20000</v>
      </c>
      <c r="P56" s="157">
        <v>20000</v>
      </c>
      <c r="Q56" s="157"/>
      <c r="R56" s="158"/>
      <c r="S56" s="155">
        <f t="shared" si="6"/>
        <v>125000</v>
      </c>
    </row>
    <row r="57" spans="1:19" ht="11.25" customHeight="1">
      <c r="A57" s="18" t="s">
        <v>22</v>
      </c>
      <c r="B57" s="19" t="s">
        <v>23</v>
      </c>
      <c r="C57" s="144">
        <v>345000</v>
      </c>
      <c r="D57" s="19">
        <v>1</v>
      </c>
      <c r="E57" s="174">
        <f>D57*C57</f>
        <v>345000</v>
      </c>
      <c r="F57" s="34" t="s">
        <v>24</v>
      </c>
      <c r="G57" s="159"/>
      <c r="H57" s="160"/>
      <c r="I57" s="160"/>
      <c r="J57" s="160"/>
      <c r="K57" s="157">
        <f>E57/2</f>
        <v>172500</v>
      </c>
      <c r="L57" s="160"/>
      <c r="M57" s="160"/>
      <c r="N57" s="160"/>
      <c r="O57" s="157">
        <f>E57/2</f>
        <v>172500</v>
      </c>
      <c r="P57" s="160"/>
      <c r="Q57" s="160"/>
      <c r="R57" s="161"/>
      <c r="S57" s="155">
        <f t="shared" si="6"/>
        <v>345000</v>
      </c>
    </row>
    <row r="58" spans="1:19" ht="11.25" customHeight="1">
      <c r="A58" s="22"/>
      <c r="B58" s="23"/>
      <c r="C58" s="145"/>
      <c r="D58" s="23"/>
      <c r="E58" s="175"/>
      <c r="F58" s="35"/>
      <c r="G58" s="159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1"/>
      <c r="S58" s="155">
        <f t="shared" si="6"/>
        <v>0</v>
      </c>
    </row>
    <row r="59" spans="1:19" ht="11.25" customHeight="1">
      <c r="A59" s="22"/>
      <c r="B59" s="23"/>
      <c r="C59" s="145"/>
      <c r="D59" s="23"/>
      <c r="E59" s="175"/>
      <c r="F59" s="35"/>
      <c r="G59" s="159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1"/>
      <c r="S59" s="155">
        <f t="shared" si="6"/>
        <v>0</v>
      </c>
    </row>
    <row r="60" spans="1:19" ht="11.25" customHeight="1">
      <c r="A60" s="22"/>
      <c r="B60" s="23"/>
      <c r="C60" s="145"/>
      <c r="D60" s="23"/>
      <c r="E60" s="175"/>
      <c r="F60" s="35"/>
      <c r="G60" s="159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1"/>
      <c r="S60" s="155">
        <f t="shared" si="6"/>
        <v>0</v>
      </c>
    </row>
    <row r="61" spans="1:19" ht="11.25" customHeight="1">
      <c r="A61" s="22"/>
      <c r="B61" s="23"/>
      <c r="C61" s="145"/>
      <c r="D61" s="23"/>
      <c r="E61" s="175"/>
      <c r="F61" s="35"/>
      <c r="G61" s="159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1"/>
      <c r="S61" s="155">
        <f t="shared" si="6"/>
        <v>0</v>
      </c>
    </row>
    <row r="62" spans="1:19" ht="11.25" customHeight="1">
      <c r="A62" s="22"/>
      <c r="B62" s="23"/>
      <c r="C62" s="145"/>
      <c r="D62" s="23"/>
      <c r="E62" s="175"/>
      <c r="F62" s="35"/>
      <c r="G62" s="159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1"/>
      <c r="S62" s="155">
        <f t="shared" si="6"/>
        <v>0</v>
      </c>
    </row>
    <row r="63" spans="1:19" ht="11.25" customHeight="1">
      <c r="A63" s="22"/>
      <c r="B63" s="23"/>
      <c r="C63" s="145"/>
      <c r="D63" s="23"/>
      <c r="E63" s="175"/>
      <c r="F63" s="35"/>
      <c r="G63" s="159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1"/>
      <c r="S63" s="155">
        <f t="shared" si="6"/>
        <v>0</v>
      </c>
    </row>
    <row r="64" spans="1:19" ht="11.25" customHeight="1">
      <c r="A64" s="22"/>
      <c r="B64" s="23"/>
      <c r="C64" s="145"/>
      <c r="D64" s="23"/>
      <c r="E64" s="175"/>
      <c r="F64" s="35"/>
      <c r="G64" s="159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1"/>
      <c r="S64" s="155">
        <f t="shared" si="6"/>
        <v>0</v>
      </c>
    </row>
    <row r="65" spans="1:19" ht="11.25" customHeight="1" thickBot="1">
      <c r="A65" s="24"/>
      <c r="B65" s="25"/>
      <c r="C65" s="146"/>
      <c r="D65" s="25"/>
      <c r="E65" s="176"/>
      <c r="F65" s="36"/>
      <c r="G65" s="162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4"/>
      <c r="S65" s="165">
        <f t="shared" si="6"/>
        <v>0</v>
      </c>
    </row>
    <row r="66" spans="1:19" ht="14" thickBot="1">
      <c r="A66" s="47" t="s">
        <v>44</v>
      </c>
      <c r="B66" s="48"/>
      <c r="C66" s="48"/>
      <c r="D66" s="48"/>
      <c r="E66" s="62"/>
      <c r="F66" s="38"/>
      <c r="G66" s="166">
        <f t="shared" ref="G66:R66" si="7">SUM(G53:G65)</f>
        <v>30000</v>
      </c>
      <c r="H66" s="167">
        <f t="shared" si="7"/>
        <v>110000</v>
      </c>
      <c r="I66" s="167">
        <f t="shared" si="7"/>
        <v>110000</v>
      </c>
      <c r="J66" s="167">
        <f t="shared" si="7"/>
        <v>130000</v>
      </c>
      <c r="K66" s="167">
        <f t="shared" si="7"/>
        <v>377500</v>
      </c>
      <c r="L66" s="167">
        <f t="shared" si="7"/>
        <v>190000</v>
      </c>
      <c r="M66" s="167">
        <f t="shared" si="7"/>
        <v>160000</v>
      </c>
      <c r="N66" s="167">
        <f t="shared" si="7"/>
        <v>50000</v>
      </c>
      <c r="O66" s="167">
        <f t="shared" si="7"/>
        <v>222500</v>
      </c>
      <c r="P66" s="167">
        <f t="shared" si="7"/>
        <v>50000</v>
      </c>
      <c r="Q66" s="167">
        <f t="shared" si="7"/>
        <v>30000</v>
      </c>
      <c r="R66" s="168">
        <f t="shared" si="7"/>
        <v>30000</v>
      </c>
      <c r="S66" s="169"/>
    </row>
    <row r="67" spans="1:19" ht="14" thickBot="1">
      <c r="A67" s="44" t="s">
        <v>39</v>
      </c>
      <c r="B67" s="45"/>
      <c r="C67" s="45"/>
      <c r="D67" s="45"/>
      <c r="E67" s="46"/>
      <c r="F67" s="37"/>
      <c r="G67" s="170">
        <f>G66</f>
        <v>30000</v>
      </c>
      <c r="H67" s="171">
        <f>G67+H66</f>
        <v>140000</v>
      </c>
      <c r="I67" s="171">
        <f t="shared" ref="I67:R67" si="8">H67+I66</f>
        <v>250000</v>
      </c>
      <c r="J67" s="171">
        <f t="shared" si="8"/>
        <v>380000</v>
      </c>
      <c r="K67" s="171">
        <f t="shared" si="8"/>
        <v>757500</v>
      </c>
      <c r="L67" s="171">
        <f t="shared" si="8"/>
        <v>947500</v>
      </c>
      <c r="M67" s="171">
        <f t="shared" si="8"/>
        <v>1107500</v>
      </c>
      <c r="N67" s="171">
        <f t="shared" si="8"/>
        <v>1157500</v>
      </c>
      <c r="O67" s="171">
        <f t="shared" si="8"/>
        <v>1380000</v>
      </c>
      <c r="P67" s="171">
        <f t="shared" si="8"/>
        <v>1430000</v>
      </c>
      <c r="Q67" s="171">
        <f t="shared" si="8"/>
        <v>1460000</v>
      </c>
      <c r="R67" s="172">
        <f t="shared" si="8"/>
        <v>1490000</v>
      </c>
      <c r="S67" s="173">
        <f>SUM(S53:S65)</f>
        <v>1490000</v>
      </c>
    </row>
  </sheetData>
  <mergeCells count="19">
    <mergeCell ref="D4:I4"/>
    <mergeCell ref="J3:M3"/>
    <mergeCell ref="J4:M4"/>
    <mergeCell ref="A67:E67"/>
    <mergeCell ref="A48:E48"/>
    <mergeCell ref="A49:E49"/>
    <mergeCell ref="A51:R51"/>
    <mergeCell ref="A1:S1"/>
    <mergeCell ref="N2:S2"/>
    <mergeCell ref="N3:S3"/>
    <mergeCell ref="A33:R33"/>
    <mergeCell ref="A66:E66"/>
    <mergeCell ref="N4:S4"/>
    <mergeCell ref="A2:C2"/>
    <mergeCell ref="A3:C3"/>
    <mergeCell ref="A4:C4"/>
    <mergeCell ref="D2:I2"/>
    <mergeCell ref="D3:I3"/>
    <mergeCell ref="J2:M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43" orientation="portrait"/>
  <headerFooter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60E5-C6F3-7D4B-8508-B5363DF65DCB}">
  <sheetPr>
    <pageSetUpPr fitToPage="1"/>
  </sheetPr>
  <dimension ref="A1:JI47"/>
  <sheetViews>
    <sheetView tabSelected="1" topLeftCell="M22" zoomScale="96" zoomScaleNormal="96" workbookViewId="0">
      <selection activeCell="E11" sqref="E11:E22"/>
    </sheetView>
  </sheetViews>
  <sheetFormatPr baseColWidth="10" defaultRowHeight="13"/>
  <cols>
    <col min="1" max="1" width="21.5" customWidth="1"/>
    <col min="2" max="2" width="10.33203125" customWidth="1"/>
    <col min="3" max="3" width="12.1640625" customWidth="1"/>
    <col min="4" max="4" width="9.5" customWidth="1"/>
    <col min="5" max="5" width="13.5" bestFit="1" customWidth="1"/>
    <col min="6" max="6" width="11" bestFit="1" customWidth="1"/>
    <col min="7" max="22" width="12.5" customWidth="1"/>
    <col min="23" max="30" width="13.1640625" bestFit="1" customWidth="1"/>
    <col min="31" max="31" width="17.83203125" customWidth="1"/>
    <col min="32" max="32" width="18.5" customWidth="1"/>
    <col min="33" max="269" width="8.83203125" customWidth="1"/>
  </cols>
  <sheetData>
    <row r="1" spans="1:269" s="40" customFormat="1" ht="40" customHeight="1" thickBot="1">
      <c r="A1" s="93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  <c r="IT1" s="39"/>
      <c r="IU1" s="39"/>
      <c r="IV1" s="39"/>
      <c r="IW1" s="39"/>
      <c r="IX1" s="39"/>
      <c r="IY1" s="39"/>
      <c r="IZ1" s="39"/>
      <c r="JA1" s="39"/>
      <c r="JB1" s="39"/>
      <c r="JC1" s="39"/>
      <c r="JD1" s="39"/>
      <c r="JE1" s="39"/>
      <c r="JF1" s="39"/>
      <c r="JG1" s="39"/>
      <c r="JH1" s="39"/>
      <c r="JI1" s="39"/>
    </row>
    <row r="2" spans="1:269" s="7" customFormat="1" ht="15" customHeight="1">
      <c r="A2" s="118" t="s">
        <v>30</v>
      </c>
      <c r="B2" s="119"/>
      <c r="C2" s="119"/>
      <c r="D2" s="110"/>
      <c r="E2" s="110"/>
      <c r="F2" s="110"/>
      <c r="G2" s="110"/>
      <c r="H2" s="110"/>
      <c r="I2" s="110"/>
      <c r="J2" s="110"/>
      <c r="K2" s="110"/>
      <c r="L2" s="110"/>
      <c r="M2" s="116" t="s">
        <v>32</v>
      </c>
      <c r="N2" s="116"/>
      <c r="O2" s="116"/>
      <c r="P2" s="116"/>
      <c r="Q2" s="116"/>
      <c r="R2" s="116"/>
      <c r="S2" s="116"/>
      <c r="T2" s="116"/>
      <c r="U2" s="112">
        <f>AD24</f>
        <v>1245000</v>
      </c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3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</row>
    <row r="3" spans="1:269" s="7" customFormat="1" ht="15" customHeight="1">
      <c r="A3" s="108" t="s">
        <v>45</v>
      </c>
      <c r="B3" s="109"/>
      <c r="C3" s="109"/>
      <c r="D3" s="111"/>
      <c r="E3" s="111"/>
      <c r="F3" s="111"/>
      <c r="G3" s="111"/>
      <c r="H3" s="111"/>
      <c r="I3" s="111"/>
      <c r="J3" s="111"/>
      <c r="K3" s="111"/>
      <c r="L3" s="111"/>
      <c r="M3" s="117" t="s">
        <v>47</v>
      </c>
      <c r="N3" s="117"/>
      <c r="O3" s="117"/>
      <c r="P3" s="117"/>
      <c r="Q3" s="117"/>
      <c r="R3" s="117"/>
      <c r="S3" s="117"/>
      <c r="T3" s="117"/>
      <c r="U3" s="114">
        <f>U2/D4</f>
        <v>1.0121951219512195</v>
      </c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5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</row>
    <row r="4" spans="1:269" s="7" customFormat="1" ht="15" customHeight="1" thickBot="1">
      <c r="A4" s="103" t="s">
        <v>41</v>
      </c>
      <c r="B4" s="104"/>
      <c r="C4" s="104"/>
      <c r="D4" s="97">
        <f>AC24</f>
        <v>1230000</v>
      </c>
      <c r="E4" s="97"/>
      <c r="F4" s="97"/>
      <c r="G4" s="97"/>
      <c r="H4" s="97"/>
      <c r="I4" s="97"/>
      <c r="J4" s="97"/>
      <c r="K4" s="97"/>
      <c r="L4" s="97"/>
      <c r="M4" s="100" t="s">
        <v>33</v>
      </c>
      <c r="N4" s="100"/>
      <c r="O4" s="100"/>
      <c r="P4" s="100"/>
      <c r="Q4" s="100"/>
      <c r="R4" s="100"/>
      <c r="S4" s="100"/>
      <c r="T4" s="100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9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</row>
    <row r="5" spans="1:269" s="7" customFormat="1" ht="15" customHeight="1">
      <c r="A5" s="8"/>
      <c r="B5" s="8"/>
      <c r="C5" s="8"/>
      <c r="D5" s="8"/>
      <c r="E5" s="8"/>
      <c r="F5" s="8"/>
      <c r="G5" s="8"/>
      <c r="H5" s="8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</row>
    <row r="6" spans="1:269">
      <c r="A6" s="2"/>
      <c r="B6" s="2"/>
      <c r="C6" s="1"/>
      <c r="D6" s="3"/>
      <c r="E6" s="4"/>
      <c r="F6" s="4"/>
      <c r="G6" s="1"/>
      <c r="H6" s="1"/>
      <c r="I6" s="5"/>
      <c r="J6" s="5"/>
    </row>
    <row r="7" spans="1:269">
      <c r="A7" s="2"/>
      <c r="B7" s="2"/>
      <c r="C7" s="1"/>
      <c r="D7" s="3"/>
      <c r="E7" s="4"/>
      <c r="F7" s="4"/>
      <c r="G7" s="1"/>
      <c r="H7" s="1"/>
      <c r="I7" s="5"/>
      <c r="J7" s="5"/>
    </row>
    <row r="8" spans="1:269" ht="22" thickBot="1">
      <c r="A8" s="89" t="s">
        <v>40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</row>
    <row r="9" spans="1:269" ht="17" customHeight="1" thickBot="1">
      <c r="A9" s="85" t="s">
        <v>34</v>
      </c>
      <c r="B9" s="87" t="s">
        <v>35</v>
      </c>
      <c r="C9" s="87" t="s">
        <v>36</v>
      </c>
      <c r="D9" s="87" t="s">
        <v>37</v>
      </c>
      <c r="E9" s="87" t="s">
        <v>48</v>
      </c>
      <c r="F9" s="101" t="s">
        <v>28</v>
      </c>
      <c r="G9" s="95" t="s">
        <v>0</v>
      </c>
      <c r="H9" s="95"/>
      <c r="I9" s="95" t="s">
        <v>1</v>
      </c>
      <c r="J9" s="96"/>
      <c r="K9" s="91" t="s">
        <v>2</v>
      </c>
      <c r="L9" s="92"/>
      <c r="M9" s="91" t="s">
        <v>3</v>
      </c>
      <c r="N9" s="92"/>
      <c r="O9" s="91" t="s">
        <v>4</v>
      </c>
      <c r="P9" s="92"/>
      <c r="Q9" s="91" t="s">
        <v>5</v>
      </c>
      <c r="R9" s="92"/>
      <c r="S9" s="91" t="s">
        <v>6</v>
      </c>
      <c r="T9" s="92"/>
      <c r="U9" s="91" t="s">
        <v>7</v>
      </c>
      <c r="V9" s="92"/>
      <c r="W9" s="91" t="s">
        <v>8</v>
      </c>
      <c r="X9" s="92"/>
      <c r="Y9" s="91" t="s">
        <v>9</v>
      </c>
      <c r="Z9" s="92"/>
      <c r="AA9" s="91" t="s">
        <v>10</v>
      </c>
      <c r="AB9" s="92"/>
      <c r="AC9" s="91" t="s">
        <v>11</v>
      </c>
      <c r="AD9" s="92"/>
      <c r="AE9" s="91" t="s">
        <v>20</v>
      </c>
      <c r="AF9" s="107"/>
    </row>
    <row r="10" spans="1:269" ht="16" thickBot="1">
      <c r="A10" s="86"/>
      <c r="B10" s="88"/>
      <c r="C10" s="88"/>
      <c r="D10" s="88"/>
      <c r="E10" s="88"/>
      <c r="F10" s="102"/>
      <c r="G10" s="42" t="s">
        <v>25</v>
      </c>
      <c r="H10" s="13" t="s">
        <v>26</v>
      </c>
      <c r="I10" s="42" t="s">
        <v>25</v>
      </c>
      <c r="J10" s="13" t="s">
        <v>26</v>
      </c>
      <c r="K10" s="42" t="s">
        <v>25</v>
      </c>
      <c r="L10" s="13" t="s">
        <v>26</v>
      </c>
      <c r="M10" s="42" t="s">
        <v>25</v>
      </c>
      <c r="N10" s="13" t="s">
        <v>26</v>
      </c>
      <c r="O10" s="42" t="s">
        <v>25</v>
      </c>
      <c r="P10" s="13" t="s">
        <v>26</v>
      </c>
      <c r="Q10" s="42" t="s">
        <v>25</v>
      </c>
      <c r="R10" s="13" t="s">
        <v>26</v>
      </c>
      <c r="S10" s="42" t="s">
        <v>25</v>
      </c>
      <c r="T10" s="13" t="s">
        <v>26</v>
      </c>
      <c r="U10" s="42" t="s">
        <v>25</v>
      </c>
      <c r="V10" s="13" t="s">
        <v>26</v>
      </c>
      <c r="W10" s="42" t="s">
        <v>25</v>
      </c>
      <c r="X10" s="13" t="s">
        <v>26</v>
      </c>
      <c r="Y10" s="42" t="s">
        <v>25</v>
      </c>
      <c r="Z10" s="13" t="s">
        <v>26</v>
      </c>
      <c r="AA10" s="42" t="s">
        <v>25</v>
      </c>
      <c r="AB10" s="13" t="s">
        <v>26</v>
      </c>
      <c r="AC10" s="42" t="s">
        <v>25</v>
      </c>
      <c r="AD10" s="13" t="s">
        <v>26</v>
      </c>
      <c r="AE10" s="43" t="s">
        <v>27</v>
      </c>
      <c r="AF10" s="41" t="s">
        <v>26</v>
      </c>
    </row>
    <row r="11" spans="1:269" ht="14">
      <c r="A11" s="15" t="s">
        <v>12</v>
      </c>
      <c r="B11" s="16" t="s">
        <v>13</v>
      </c>
      <c r="C11" s="143">
        <v>60000</v>
      </c>
      <c r="D11" s="17">
        <v>0.5</v>
      </c>
      <c r="E11" s="196">
        <f>D11*C11</f>
        <v>30000</v>
      </c>
      <c r="F11" s="32" t="s">
        <v>21</v>
      </c>
      <c r="G11" s="120">
        <f>$E11</f>
        <v>30000</v>
      </c>
      <c r="H11" s="152">
        <v>30000</v>
      </c>
      <c r="I11" s="121">
        <f>$E11</f>
        <v>30000</v>
      </c>
      <c r="J11" s="153">
        <v>30000</v>
      </c>
      <c r="K11" s="121">
        <f>$E11</f>
        <v>30000</v>
      </c>
      <c r="L11" s="153">
        <v>30000</v>
      </c>
      <c r="M11" s="121"/>
      <c r="N11" s="153"/>
      <c r="O11" s="121">
        <f>$E11</f>
        <v>30000</v>
      </c>
      <c r="P11" s="153">
        <v>15000</v>
      </c>
      <c r="Q11" s="121">
        <f>$E11</f>
        <v>30000</v>
      </c>
      <c r="R11" s="153">
        <v>30000</v>
      </c>
      <c r="S11" s="121">
        <f>$E11</f>
        <v>30000</v>
      </c>
      <c r="T11" s="153">
        <v>33000</v>
      </c>
      <c r="U11" s="121">
        <f>$E11</f>
        <v>30000</v>
      </c>
      <c r="V11" s="153">
        <v>30000</v>
      </c>
      <c r="W11" s="121">
        <v>30000</v>
      </c>
      <c r="X11" s="153">
        <v>30000</v>
      </c>
      <c r="Y11" s="121">
        <f>$E11</f>
        <v>30000</v>
      </c>
      <c r="Z11" s="153">
        <v>30000</v>
      </c>
      <c r="AA11" s="121">
        <f>$E11</f>
        <v>30000</v>
      </c>
      <c r="AB11" s="177">
        <v>40000</v>
      </c>
      <c r="AC11" s="121">
        <f>$E11</f>
        <v>30000</v>
      </c>
      <c r="AD11" s="178">
        <v>30000</v>
      </c>
      <c r="AE11" s="125">
        <f>SUM(AC11,AA11,Y11,W11,U11,S11,Q11,O11,M11,K11,I11,G11)</f>
        <v>330000</v>
      </c>
      <c r="AF11" s="158">
        <f>SUM(AD11,AB11,Z11,X11,V11,T11,R11,P11,N11,L11,J11,H11)</f>
        <v>328000</v>
      </c>
    </row>
    <row r="12" spans="1:269" ht="14">
      <c r="A12" s="18" t="s">
        <v>17</v>
      </c>
      <c r="B12" s="19" t="s">
        <v>14</v>
      </c>
      <c r="C12" s="144">
        <v>100000</v>
      </c>
      <c r="D12" s="21">
        <v>1</v>
      </c>
      <c r="E12" s="148">
        <f>D12*C12</f>
        <v>100000</v>
      </c>
      <c r="F12" s="33" t="s">
        <v>21</v>
      </c>
      <c r="G12" s="124"/>
      <c r="H12" s="156"/>
      <c r="I12" s="125"/>
      <c r="J12" s="157"/>
      <c r="K12" s="125"/>
      <c r="L12" s="157"/>
      <c r="M12" s="125">
        <f>$E12</f>
        <v>100000</v>
      </c>
      <c r="N12" s="157">
        <v>100000</v>
      </c>
      <c r="O12" s="125">
        <f>$E12</f>
        <v>100000</v>
      </c>
      <c r="P12" s="157">
        <v>50000</v>
      </c>
      <c r="Q12" s="125">
        <f>$E12</f>
        <v>100000</v>
      </c>
      <c r="R12" s="157">
        <v>80000</v>
      </c>
      <c r="S12" s="125">
        <f>$E12</f>
        <v>100000</v>
      </c>
      <c r="T12" s="157">
        <v>119000</v>
      </c>
      <c r="U12" s="125">
        <f>$E12</f>
        <v>100000</v>
      </c>
      <c r="V12" s="157">
        <v>100000</v>
      </c>
      <c r="W12" s="125">
        <f>$E12</f>
        <v>100000</v>
      </c>
      <c r="X12" s="157">
        <v>106000</v>
      </c>
      <c r="Y12" s="125"/>
      <c r="Z12" s="157">
        <v>30000</v>
      </c>
      <c r="AA12" s="125"/>
      <c r="AB12" s="179">
        <v>1000</v>
      </c>
      <c r="AC12" s="180"/>
      <c r="AD12" s="181"/>
      <c r="AE12" s="125">
        <f t="shared" ref="AE12:AE22" si="0">SUM(AC13,AA12,Y12,W12,U12,S12,Q12,O12,M12,K12,I12,G12)</f>
        <v>600000</v>
      </c>
      <c r="AF12" s="158">
        <f t="shared" ref="AF12:AF22" si="1">SUM(AD13,AB12,Z12,X12,V12,T12,R12,P12,N12,L12,J12,H12)</f>
        <v>586000</v>
      </c>
    </row>
    <row r="13" spans="1:269" ht="14">
      <c r="A13" s="18" t="s">
        <v>18</v>
      </c>
      <c r="B13" s="19" t="s">
        <v>15</v>
      </c>
      <c r="C13" s="144">
        <v>40000</v>
      </c>
      <c r="D13" s="19">
        <v>1</v>
      </c>
      <c r="E13" s="148">
        <f>D13*C13</f>
        <v>40000</v>
      </c>
      <c r="F13" s="33" t="s">
        <v>24</v>
      </c>
      <c r="G13" s="124"/>
      <c r="H13" s="156"/>
      <c r="I13" s="125">
        <v>40000</v>
      </c>
      <c r="J13" s="157">
        <v>25000</v>
      </c>
      <c r="K13" s="125">
        <f>$E13</f>
        <v>40000</v>
      </c>
      <c r="L13" s="157">
        <v>40000</v>
      </c>
      <c r="M13" s="125"/>
      <c r="N13" s="157"/>
      <c r="O13" s="125"/>
      <c r="P13" s="157">
        <v>6000</v>
      </c>
      <c r="Q13" s="125">
        <v>40000</v>
      </c>
      <c r="R13" s="157">
        <v>40000</v>
      </c>
      <c r="S13" s="125">
        <v>40000</v>
      </c>
      <c r="T13" s="157">
        <v>40000</v>
      </c>
      <c r="U13" s="125"/>
      <c r="V13" s="157"/>
      <c r="W13" s="125"/>
      <c r="X13" s="157"/>
      <c r="Y13" s="125"/>
      <c r="Z13" s="157"/>
      <c r="AA13" s="125"/>
      <c r="AB13" s="179"/>
      <c r="AC13" s="125"/>
      <c r="AD13" s="157"/>
      <c r="AE13" s="125">
        <f t="shared" si="0"/>
        <v>160000</v>
      </c>
      <c r="AF13" s="158">
        <f t="shared" si="1"/>
        <v>151000</v>
      </c>
    </row>
    <row r="14" spans="1:269" ht="14">
      <c r="A14" s="18" t="s">
        <v>19</v>
      </c>
      <c r="B14" s="19" t="s">
        <v>16</v>
      </c>
      <c r="C14" s="144">
        <v>1000</v>
      </c>
      <c r="D14" s="19">
        <v>20</v>
      </c>
      <c r="E14" s="148">
        <f>D14*C14</f>
        <v>20000</v>
      </c>
      <c r="F14" s="33" t="s">
        <v>21</v>
      </c>
      <c r="G14" s="124"/>
      <c r="H14" s="156"/>
      <c r="I14" s="125"/>
      <c r="J14" s="157"/>
      <c r="K14" s="125">
        <v>20000</v>
      </c>
      <c r="L14" s="157">
        <v>15000</v>
      </c>
      <c r="M14" s="125">
        <f>$E14</f>
        <v>20000</v>
      </c>
      <c r="N14" s="157">
        <v>10000</v>
      </c>
      <c r="O14" s="125"/>
      <c r="P14" s="157"/>
      <c r="Q14" s="125">
        <f>$E14</f>
        <v>20000</v>
      </c>
      <c r="R14" s="157">
        <v>19000</v>
      </c>
      <c r="S14" s="125">
        <f>$E14</f>
        <v>20000</v>
      </c>
      <c r="T14" s="157">
        <v>20000</v>
      </c>
      <c r="U14" s="125">
        <f>$E14</f>
        <v>20000</v>
      </c>
      <c r="V14" s="157">
        <v>14000</v>
      </c>
      <c r="W14" s="125">
        <v>20000</v>
      </c>
      <c r="X14" s="157">
        <v>22000</v>
      </c>
      <c r="Y14" s="125">
        <v>20000</v>
      </c>
      <c r="Z14" s="157">
        <v>20000</v>
      </c>
      <c r="AA14" s="125"/>
      <c r="AB14" s="179">
        <v>60000</v>
      </c>
      <c r="AC14" s="125"/>
      <c r="AD14" s="157"/>
      <c r="AE14" s="125">
        <f t="shared" si="0"/>
        <v>140000</v>
      </c>
      <c r="AF14" s="158">
        <f t="shared" si="1"/>
        <v>180000</v>
      </c>
    </row>
    <row r="15" spans="1:269">
      <c r="A15" s="22"/>
      <c r="B15" s="23"/>
      <c r="C15" s="145"/>
      <c r="D15" s="23"/>
      <c r="E15" s="149"/>
      <c r="F15" s="35"/>
      <c r="G15" s="128"/>
      <c r="H15" s="159"/>
      <c r="I15" s="129"/>
      <c r="J15" s="160"/>
      <c r="K15" s="129"/>
      <c r="L15" s="160"/>
      <c r="M15" s="129"/>
      <c r="N15" s="160"/>
      <c r="O15" s="129"/>
      <c r="P15" s="160"/>
      <c r="Q15" s="129"/>
      <c r="R15" s="160"/>
      <c r="S15" s="129"/>
      <c r="T15" s="160"/>
      <c r="U15" s="129"/>
      <c r="V15" s="160"/>
      <c r="W15" s="129"/>
      <c r="X15" s="160"/>
      <c r="Y15" s="129"/>
      <c r="Z15" s="160"/>
      <c r="AA15" s="129"/>
      <c r="AB15" s="182"/>
      <c r="AC15" s="125"/>
      <c r="AD15" s="157"/>
      <c r="AE15" s="125">
        <f t="shared" si="0"/>
        <v>0</v>
      </c>
      <c r="AF15" s="158">
        <f t="shared" si="1"/>
        <v>0</v>
      </c>
    </row>
    <row r="16" spans="1:269">
      <c r="A16" s="22"/>
      <c r="B16" s="23"/>
      <c r="C16" s="145"/>
      <c r="D16" s="23"/>
      <c r="E16" s="149"/>
      <c r="F16" s="35"/>
      <c r="G16" s="128"/>
      <c r="H16" s="159"/>
      <c r="I16" s="129"/>
      <c r="J16" s="160"/>
      <c r="K16" s="129"/>
      <c r="L16" s="160"/>
      <c r="M16" s="129"/>
      <c r="N16" s="160"/>
      <c r="O16" s="129"/>
      <c r="P16" s="160"/>
      <c r="Q16" s="129"/>
      <c r="R16" s="160"/>
      <c r="S16" s="129"/>
      <c r="T16" s="160"/>
      <c r="U16" s="129"/>
      <c r="V16" s="160"/>
      <c r="W16" s="129"/>
      <c r="X16" s="160"/>
      <c r="Y16" s="129"/>
      <c r="Z16" s="160"/>
      <c r="AA16" s="129"/>
      <c r="AB16" s="182"/>
      <c r="AC16" s="129"/>
      <c r="AD16" s="160"/>
      <c r="AE16" s="125">
        <f t="shared" si="0"/>
        <v>0</v>
      </c>
      <c r="AF16" s="158">
        <f t="shared" si="1"/>
        <v>0</v>
      </c>
    </row>
    <row r="17" spans="1:32">
      <c r="A17" s="22"/>
      <c r="B17" s="23"/>
      <c r="C17" s="145"/>
      <c r="D17" s="23"/>
      <c r="E17" s="149"/>
      <c r="F17" s="35"/>
      <c r="G17" s="128"/>
      <c r="H17" s="159"/>
      <c r="I17" s="129"/>
      <c r="J17" s="160"/>
      <c r="K17" s="129"/>
      <c r="L17" s="160"/>
      <c r="M17" s="129"/>
      <c r="N17" s="160"/>
      <c r="O17" s="129"/>
      <c r="P17" s="160"/>
      <c r="Q17" s="129"/>
      <c r="R17" s="160"/>
      <c r="S17" s="129"/>
      <c r="T17" s="160"/>
      <c r="U17" s="129"/>
      <c r="V17" s="160"/>
      <c r="W17" s="129"/>
      <c r="X17" s="160"/>
      <c r="Y17" s="129"/>
      <c r="Z17" s="160"/>
      <c r="AA17" s="129"/>
      <c r="AB17" s="182"/>
      <c r="AC17" s="129"/>
      <c r="AD17" s="160"/>
      <c r="AE17" s="125">
        <f t="shared" si="0"/>
        <v>0</v>
      </c>
      <c r="AF17" s="158">
        <f t="shared" si="1"/>
        <v>0</v>
      </c>
    </row>
    <row r="18" spans="1:32">
      <c r="A18" s="22"/>
      <c r="B18" s="23"/>
      <c r="C18" s="145"/>
      <c r="D18" s="23"/>
      <c r="E18" s="149"/>
      <c r="F18" s="35"/>
      <c r="G18" s="128"/>
      <c r="H18" s="159"/>
      <c r="I18" s="129"/>
      <c r="J18" s="160"/>
      <c r="K18" s="129"/>
      <c r="L18" s="160"/>
      <c r="M18" s="129"/>
      <c r="N18" s="160"/>
      <c r="O18" s="129"/>
      <c r="P18" s="160"/>
      <c r="Q18" s="129"/>
      <c r="R18" s="160"/>
      <c r="S18" s="129"/>
      <c r="T18" s="160"/>
      <c r="U18" s="129"/>
      <c r="V18" s="160"/>
      <c r="W18" s="129"/>
      <c r="X18" s="160"/>
      <c r="Y18" s="129"/>
      <c r="Z18" s="160"/>
      <c r="AA18" s="129"/>
      <c r="AB18" s="182"/>
      <c r="AC18" s="129"/>
      <c r="AD18" s="160"/>
      <c r="AE18" s="125">
        <f t="shared" si="0"/>
        <v>0</v>
      </c>
      <c r="AF18" s="158">
        <f t="shared" si="1"/>
        <v>0</v>
      </c>
    </row>
    <row r="19" spans="1:32">
      <c r="A19" s="22"/>
      <c r="B19" s="23"/>
      <c r="C19" s="145"/>
      <c r="D19" s="23"/>
      <c r="E19" s="149"/>
      <c r="F19" s="35"/>
      <c r="G19" s="128"/>
      <c r="H19" s="159"/>
      <c r="I19" s="129"/>
      <c r="J19" s="160"/>
      <c r="K19" s="129"/>
      <c r="L19" s="160"/>
      <c r="M19" s="129"/>
      <c r="N19" s="160"/>
      <c r="O19" s="129"/>
      <c r="P19" s="160"/>
      <c r="Q19" s="129"/>
      <c r="R19" s="160"/>
      <c r="S19" s="129"/>
      <c r="T19" s="160"/>
      <c r="U19" s="129"/>
      <c r="V19" s="160"/>
      <c r="W19" s="129"/>
      <c r="X19" s="160"/>
      <c r="Y19" s="129"/>
      <c r="Z19" s="160"/>
      <c r="AA19" s="129"/>
      <c r="AB19" s="182"/>
      <c r="AC19" s="129"/>
      <c r="AD19" s="160"/>
      <c r="AE19" s="125">
        <f t="shared" si="0"/>
        <v>0</v>
      </c>
      <c r="AF19" s="158">
        <f t="shared" si="1"/>
        <v>0</v>
      </c>
    </row>
    <row r="20" spans="1:32">
      <c r="A20" s="22"/>
      <c r="B20" s="23"/>
      <c r="C20" s="145"/>
      <c r="D20" s="23"/>
      <c r="E20" s="149"/>
      <c r="F20" s="35"/>
      <c r="G20" s="128"/>
      <c r="H20" s="159"/>
      <c r="I20" s="129"/>
      <c r="J20" s="160"/>
      <c r="K20" s="129"/>
      <c r="L20" s="160"/>
      <c r="M20" s="129"/>
      <c r="N20" s="160"/>
      <c r="O20" s="129"/>
      <c r="P20" s="160"/>
      <c r="Q20" s="129"/>
      <c r="R20" s="160"/>
      <c r="S20" s="129"/>
      <c r="T20" s="160"/>
      <c r="U20" s="129"/>
      <c r="V20" s="160"/>
      <c r="W20" s="129"/>
      <c r="X20" s="160"/>
      <c r="Y20" s="129"/>
      <c r="Z20" s="160"/>
      <c r="AA20" s="129"/>
      <c r="AB20" s="182"/>
      <c r="AC20" s="129"/>
      <c r="AD20" s="160"/>
      <c r="AE20" s="125">
        <f t="shared" si="0"/>
        <v>0</v>
      </c>
      <c r="AF20" s="158">
        <f t="shared" si="1"/>
        <v>0</v>
      </c>
    </row>
    <row r="21" spans="1:32">
      <c r="A21" s="22"/>
      <c r="B21" s="23"/>
      <c r="C21" s="145"/>
      <c r="D21" s="23"/>
      <c r="E21" s="149"/>
      <c r="F21" s="35"/>
      <c r="G21" s="128"/>
      <c r="H21" s="159"/>
      <c r="I21" s="129"/>
      <c r="J21" s="160"/>
      <c r="K21" s="129"/>
      <c r="L21" s="160"/>
      <c r="M21" s="129"/>
      <c r="N21" s="160"/>
      <c r="O21" s="129"/>
      <c r="P21" s="160"/>
      <c r="Q21" s="129"/>
      <c r="R21" s="160"/>
      <c r="S21" s="129"/>
      <c r="T21" s="160"/>
      <c r="U21" s="129"/>
      <c r="V21" s="160"/>
      <c r="W21" s="129"/>
      <c r="X21" s="160"/>
      <c r="Y21" s="129"/>
      <c r="Z21" s="160"/>
      <c r="AA21" s="129"/>
      <c r="AB21" s="182"/>
      <c r="AC21" s="129"/>
      <c r="AD21" s="160"/>
      <c r="AE21" s="125">
        <f t="shared" si="0"/>
        <v>0</v>
      </c>
      <c r="AF21" s="158">
        <f t="shared" si="1"/>
        <v>0</v>
      </c>
    </row>
    <row r="22" spans="1:32" ht="14" thickBot="1">
      <c r="A22" s="24"/>
      <c r="B22" s="25"/>
      <c r="C22" s="146"/>
      <c r="D22" s="25"/>
      <c r="E22" s="150"/>
      <c r="F22" s="36"/>
      <c r="G22" s="132"/>
      <c r="H22" s="162"/>
      <c r="I22" s="133"/>
      <c r="J22" s="163"/>
      <c r="K22" s="133"/>
      <c r="L22" s="163"/>
      <c r="M22" s="133"/>
      <c r="N22" s="163"/>
      <c r="O22" s="133"/>
      <c r="P22" s="163"/>
      <c r="Q22" s="133"/>
      <c r="R22" s="163"/>
      <c r="S22" s="133"/>
      <c r="T22" s="163"/>
      <c r="U22" s="133"/>
      <c r="V22" s="163"/>
      <c r="W22" s="133"/>
      <c r="X22" s="163"/>
      <c r="Y22" s="133"/>
      <c r="Z22" s="163"/>
      <c r="AA22" s="133"/>
      <c r="AB22" s="183"/>
      <c r="AC22" s="133"/>
      <c r="AD22" s="163"/>
      <c r="AE22" s="184">
        <f t="shared" si="0"/>
        <v>30000</v>
      </c>
      <c r="AF22" s="185">
        <f t="shared" si="1"/>
        <v>30000</v>
      </c>
    </row>
    <row r="23" spans="1:32" ht="14" thickBot="1">
      <c r="A23" s="47" t="s">
        <v>44</v>
      </c>
      <c r="B23" s="48"/>
      <c r="C23" s="48"/>
      <c r="D23" s="48"/>
      <c r="E23" s="62"/>
      <c r="F23" s="105"/>
      <c r="G23" s="186">
        <f t="shared" ref="G23:AB23" si="2">SUM(G11:G22)</f>
        <v>30000</v>
      </c>
      <c r="H23" s="187">
        <f t="shared" si="2"/>
        <v>30000</v>
      </c>
      <c r="I23" s="188">
        <f t="shared" si="2"/>
        <v>70000</v>
      </c>
      <c r="J23" s="187">
        <f t="shared" si="2"/>
        <v>55000</v>
      </c>
      <c r="K23" s="188">
        <f t="shared" si="2"/>
        <v>90000</v>
      </c>
      <c r="L23" s="187">
        <f t="shared" si="2"/>
        <v>85000</v>
      </c>
      <c r="M23" s="188">
        <f t="shared" si="2"/>
        <v>120000</v>
      </c>
      <c r="N23" s="187">
        <f t="shared" si="2"/>
        <v>110000</v>
      </c>
      <c r="O23" s="188">
        <f t="shared" si="2"/>
        <v>130000</v>
      </c>
      <c r="P23" s="187">
        <f t="shared" si="2"/>
        <v>71000</v>
      </c>
      <c r="Q23" s="188">
        <f t="shared" si="2"/>
        <v>190000</v>
      </c>
      <c r="R23" s="187">
        <f t="shared" si="2"/>
        <v>169000</v>
      </c>
      <c r="S23" s="188">
        <f t="shared" si="2"/>
        <v>190000</v>
      </c>
      <c r="T23" s="187">
        <f t="shared" si="2"/>
        <v>212000</v>
      </c>
      <c r="U23" s="188">
        <f t="shared" si="2"/>
        <v>150000</v>
      </c>
      <c r="V23" s="187">
        <f t="shared" si="2"/>
        <v>144000</v>
      </c>
      <c r="W23" s="188">
        <f t="shared" si="2"/>
        <v>150000</v>
      </c>
      <c r="X23" s="187">
        <f t="shared" si="2"/>
        <v>158000</v>
      </c>
      <c r="Y23" s="188">
        <f t="shared" si="2"/>
        <v>50000</v>
      </c>
      <c r="Z23" s="187">
        <f t="shared" si="2"/>
        <v>80000</v>
      </c>
      <c r="AA23" s="188">
        <f t="shared" si="2"/>
        <v>30000</v>
      </c>
      <c r="AB23" s="187">
        <f t="shared" si="2"/>
        <v>101000</v>
      </c>
      <c r="AC23" s="138">
        <f>SUM(AC11:AC22)</f>
        <v>30000</v>
      </c>
      <c r="AD23" s="187">
        <f>SUM(AD11:AD22)</f>
        <v>30000</v>
      </c>
      <c r="AE23" s="189"/>
      <c r="AF23" s="190"/>
    </row>
    <row r="24" spans="1:32" ht="14" thickBot="1">
      <c r="A24" s="44" t="s">
        <v>39</v>
      </c>
      <c r="B24" s="45"/>
      <c r="C24" s="45"/>
      <c r="D24" s="45"/>
      <c r="E24" s="46"/>
      <c r="F24" s="106"/>
      <c r="G24" s="191">
        <f>G23</f>
        <v>30000</v>
      </c>
      <c r="H24" s="192">
        <f>H23</f>
        <v>30000</v>
      </c>
      <c r="I24" s="193">
        <f t="shared" ref="I24:AB24" si="3">G24+I23</f>
        <v>100000</v>
      </c>
      <c r="J24" s="192">
        <f t="shared" si="3"/>
        <v>85000</v>
      </c>
      <c r="K24" s="193">
        <f t="shared" si="3"/>
        <v>190000</v>
      </c>
      <c r="L24" s="192">
        <f t="shared" si="3"/>
        <v>170000</v>
      </c>
      <c r="M24" s="193">
        <f t="shared" si="3"/>
        <v>310000</v>
      </c>
      <c r="N24" s="192">
        <f t="shared" si="3"/>
        <v>280000</v>
      </c>
      <c r="O24" s="193">
        <f t="shared" si="3"/>
        <v>440000</v>
      </c>
      <c r="P24" s="192">
        <f t="shared" si="3"/>
        <v>351000</v>
      </c>
      <c r="Q24" s="193">
        <f t="shared" si="3"/>
        <v>630000</v>
      </c>
      <c r="R24" s="192">
        <f t="shared" si="3"/>
        <v>520000</v>
      </c>
      <c r="S24" s="193">
        <f t="shared" si="3"/>
        <v>820000</v>
      </c>
      <c r="T24" s="192">
        <f t="shared" si="3"/>
        <v>732000</v>
      </c>
      <c r="U24" s="193">
        <f t="shared" si="3"/>
        <v>970000</v>
      </c>
      <c r="V24" s="192">
        <f t="shared" si="3"/>
        <v>876000</v>
      </c>
      <c r="W24" s="193">
        <f t="shared" si="3"/>
        <v>1120000</v>
      </c>
      <c r="X24" s="192">
        <f t="shared" si="3"/>
        <v>1034000</v>
      </c>
      <c r="Y24" s="193">
        <f t="shared" si="3"/>
        <v>1170000</v>
      </c>
      <c r="Z24" s="192">
        <f t="shared" si="3"/>
        <v>1114000</v>
      </c>
      <c r="AA24" s="193">
        <f t="shared" si="3"/>
        <v>1200000</v>
      </c>
      <c r="AB24" s="192">
        <f t="shared" si="3"/>
        <v>1215000</v>
      </c>
      <c r="AC24" s="194">
        <f t="shared" ref="AC24" si="4">AA24+AC23</f>
        <v>1230000</v>
      </c>
      <c r="AD24" s="192">
        <f>AB24+AD23</f>
        <v>1245000</v>
      </c>
      <c r="AE24" s="194">
        <f>SUM(AE11:AE22)</f>
        <v>1260000</v>
      </c>
      <c r="AF24" s="195">
        <f>SUM(AF11:AF22)</f>
        <v>1275000</v>
      </c>
    </row>
    <row r="29" spans="1:32">
      <c r="A29" s="2"/>
      <c r="B29" s="2"/>
      <c r="C29" s="1"/>
      <c r="D29" s="3"/>
      <c r="E29" s="4"/>
      <c r="F29" s="4"/>
      <c r="G29" s="1"/>
      <c r="H29" s="1"/>
      <c r="I29" s="5"/>
      <c r="J29" s="5"/>
    </row>
    <row r="30" spans="1:32">
      <c r="A30" s="2"/>
      <c r="B30" s="2"/>
      <c r="C30" s="1"/>
      <c r="D30" s="3"/>
      <c r="E30" s="4"/>
      <c r="F30" s="4"/>
      <c r="G30" s="1"/>
      <c r="H30" s="1"/>
      <c r="I30" s="5"/>
      <c r="J30" s="5"/>
    </row>
    <row r="32" spans="1:32" ht="25.5" customHeight="1"/>
    <row r="33" ht="17" customHeight="1"/>
    <row r="35" ht="11.25" customHeight="1"/>
    <row r="36" ht="11.25" customHeight="1"/>
    <row r="37" ht="11.25" customHeight="1"/>
    <row r="38" ht="11.25" customHeight="1"/>
    <row r="39" s="10" customFormat="1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36">
    <mergeCell ref="A3:C3"/>
    <mergeCell ref="D2:L2"/>
    <mergeCell ref="D3:L3"/>
    <mergeCell ref="U2:AF2"/>
    <mergeCell ref="U3:AF3"/>
    <mergeCell ref="M2:T2"/>
    <mergeCell ref="M3:T3"/>
    <mergeCell ref="A2:C2"/>
    <mergeCell ref="A1:AF1"/>
    <mergeCell ref="A23:E23"/>
    <mergeCell ref="G9:H9"/>
    <mergeCell ref="I9:J9"/>
    <mergeCell ref="K9:L9"/>
    <mergeCell ref="M9:N9"/>
    <mergeCell ref="D4:L4"/>
    <mergeCell ref="U4:AF4"/>
    <mergeCell ref="M4:T4"/>
    <mergeCell ref="E9:E10"/>
    <mergeCell ref="F9:F10"/>
    <mergeCell ref="A4:C4"/>
    <mergeCell ref="AA9:AB9"/>
    <mergeCell ref="AC9:AD9"/>
    <mergeCell ref="F23:F24"/>
    <mergeCell ref="AE9:AF9"/>
    <mergeCell ref="A8:AF8"/>
    <mergeCell ref="O9:P9"/>
    <mergeCell ref="Q9:R9"/>
    <mergeCell ref="S9:T9"/>
    <mergeCell ref="U9:V9"/>
    <mergeCell ref="W9:X9"/>
    <mergeCell ref="Y9:Z9"/>
    <mergeCell ref="A24:E24"/>
    <mergeCell ref="A9:A10"/>
    <mergeCell ref="B9:B10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9" scale="43" orientation="portrait"/>
  <headerFooter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Project Budget v1</vt:lpstr>
      <vt:lpstr>Project Budget v2</vt:lpstr>
      <vt:lpstr>'Project Budget v1'!Oblast_tisku</vt:lpstr>
      <vt:lpstr>'Project Budget v2'!Oblast_tisku</vt:lpstr>
    </vt:vector>
  </TitlesOfParts>
  <Company>NAVISYS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Gap Fit analýza</dc:title>
  <dc:creator>Projectman.cz</dc:creator>
  <cp:lastModifiedBy>Microsoft Office User</cp:lastModifiedBy>
  <cp:lastPrinted>2011-07-28T14:09:59Z</cp:lastPrinted>
  <dcterms:created xsi:type="dcterms:W3CDTF">2005-04-19T14:04:18Z</dcterms:created>
  <dcterms:modified xsi:type="dcterms:W3CDTF">2020-05-21T07:56:34Z</dcterms:modified>
</cp:coreProperties>
</file>